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 tabRatio="999"/>
  </bookViews>
  <sheets>
    <sheet name="PADRON PIDO FIRME" sheetId="12" r:id="rId1"/>
  </sheets>
  <externalReferences>
    <externalReference r:id="rId2"/>
  </externalReferences>
  <definedNames>
    <definedName name="PADRON">'[1]APOYO A MUJERES JEFAS DE FAMIL '!$C$20</definedName>
  </definedNames>
  <calcPr calcId="144525"/>
</workbook>
</file>

<file path=xl/calcChain.xml><?xml version="1.0" encoding="utf-8"?>
<calcChain xmlns="http://schemas.openxmlformats.org/spreadsheetml/2006/main">
  <c r="F348" i="12" l="1"/>
  <c r="G348" i="12" s="1"/>
  <c r="F347" i="12"/>
  <c r="G346" i="12"/>
  <c r="F346" i="12"/>
  <c r="F345" i="12"/>
  <c r="G345" i="12" s="1"/>
  <c r="F344" i="12"/>
  <c r="F343" i="12"/>
  <c r="H342" i="12" s="1"/>
  <c r="G342" i="12"/>
  <c r="F342" i="12"/>
  <c r="F341" i="12"/>
  <c r="H341" i="12" s="1"/>
  <c r="I340" i="12"/>
  <c r="H340" i="12"/>
  <c r="G340" i="12"/>
  <c r="F340" i="12"/>
  <c r="F339" i="12"/>
  <c r="G339" i="12" s="1"/>
  <c r="M338" i="12"/>
  <c r="N338" i="12" s="1"/>
  <c r="F338" i="12"/>
  <c r="M337" i="12"/>
  <c r="N337" i="12" s="1"/>
  <c r="N339" i="12" s="1"/>
  <c r="H337" i="12"/>
  <c r="G337" i="12"/>
  <c r="I337" i="12" s="1"/>
  <c r="F337" i="12"/>
  <c r="F324" i="12"/>
  <c r="H324" i="12" s="1"/>
  <c r="G323" i="12"/>
  <c r="F323" i="12"/>
  <c r="H322" i="12"/>
  <c r="G322" i="12"/>
  <c r="I322" i="12" s="1"/>
  <c r="F322" i="12"/>
  <c r="F321" i="12"/>
  <c r="G321" i="12" s="1"/>
  <c r="F320" i="12"/>
  <c r="F319" i="12"/>
  <c r="H318" i="12" s="1"/>
  <c r="G318" i="12"/>
  <c r="F318" i="12"/>
  <c r="H317" i="12"/>
  <c r="G317" i="12"/>
  <c r="I317" i="12" s="1"/>
  <c r="F317" i="12"/>
  <c r="G316" i="12"/>
  <c r="F316" i="12"/>
  <c r="F315" i="12"/>
  <c r="F314" i="12"/>
  <c r="G314" i="12" s="1"/>
  <c r="G313" i="12"/>
  <c r="F313" i="12"/>
  <c r="F312" i="12"/>
  <c r="G312" i="12" s="1"/>
  <c r="F311" i="12"/>
  <c r="H311" i="12" s="1"/>
  <c r="G310" i="12"/>
  <c r="F310" i="12"/>
  <c r="M309" i="12"/>
  <c r="N309" i="12" s="1"/>
  <c r="F309" i="12"/>
  <c r="H309" i="12" s="1"/>
  <c r="E302" i="12"/>
  <c r="F302" i="12" s="1"/>
  <c r="F301" i="12"/>
  <c r="H300" i="12" s="1"/>
  <c r="E301" i="12"/>
  <c r="G300" i="12" s="1"/>
  <c r="F300" i="12"/>
  <c r="E300" i="12"/>
  <c r="E299" i="12"/>
  <c r="F299" i="12" s="1"/>
  <c r="G298" i="12"/>
  <c r="F298" i="12"/>
  <c r="H298" i="12" s="1"/>
  <c r="E298" i="12"/>
  <c r="E297" i="12"/>
  <c r="E296" i="12"/>
  <c r="G296" i="12" s="1"/>
  <c r="F295" i="12"/>
  <c r="E295" i="12"/>
  <c r="E294" i="12"/>
  <c r="G294" i="12" s="1"/>
  <c r="G293" i="12"/>
  <c r="F293" i="12"/>
  <c r="H293" i="12" s="1"/>
  <c r="E293" i="12"/>
  <c r="E292" i="12"/>
  <c r="F292" i="12" s="1"/>
  <c r="E291" i="12"/>
  <c r="G291" i="12" s="1"/>
  <c r="E290" i="12"/>
  <c r="F289" i="12"/>
  <c r="E289" i="12"/>
  <c r="G288" i="12" s="1"/>
  <c r="F288" i="12"/>
  <c r="H288" i="12" s="1"/>
  <c r="E288" i="12"/>
  <c r="E287" i="12"/>
  <c r="F287" i="12" s="1"/>
  <c r="F286" i="12"/>
  <c r="E286" i="12"/>
  <c r="F285" i="12"/>
  <c r="E285" i="12"/>
  <c r="E284" i="12"/>
  <c r="F283" i="12"/>
  <c r="H283" i="12" s="1"/>
  <c r="E283" i="12"/>
  <c r="G283" i="12" s="1"/>
  <c r="F282" i="12"/>
  <c r="E282" i="12"/>
  <c r="L281" i="12"/>
  <c r="M281" i="12" s="1"/>
  <c r="E281" i="12"/>
  <c r="G281" i="12" s="1"/>
  <c r="E275" i="12"/>
  <c r="F275" i="12" s="1"/>
  <c r="E274" i="12"/>
  <c r="G274" i="12" s="1"/>
  <c r="E273" i="12"/>
  <c r="F272" i="12"/>
  <c r="E272" i="12"/>
  <c r="E271" i="12"/>
  <c r="F271" i="12" s="1"/>
  <c r="E270" i="12"/>
  <c r="E269" i="12"/>
  <c r="G268" i="12" s="1"/>
  <c r="F268" i="12"/>
  <c r="E268" i="12"/>
  <c r="G267" i="12"/>
  <c r="F267" i="12"/>
  <c r="H267" i="12" s="1"/>
  <c r="E267" i="12"/>
  <c r="H266" i="12"/>
  <c r="G266" i="12"/>
  <c r="F266" i="12"/>
  <c r="E266" i="12"/>
  <c r="E265" i="12"/>
  <c r="F265" i="12" s="1"/>
  <c r="E264" i="12"/>
  <c r="G264" i="12" s="1"/>
  <c r="K263" i="12"/>
  <c r="J258" i="12" s="1"/>
  <c r="L258" i="12" s="1"/>
  <c r="M258" i="12" s="1"/>
  <c r="F263" i="12"/>
  <c r="H263" i="12" s="1"/>
  <c r="E263" i="12"/>
  <c r="G263" i="12" s="1"/>
  <c r="E262" i="12"/>
  <c r="F262" i="12" s="1"/>
  <c r="H261" i="12" s="1"/>
  <c r="F261" i="12"/>
  <c r="E261" i="12"/>
  <c r="F260" i="12"/>
  <c r="E260" i="12"/>
  <c r="E259" i="12"/>
  <c r="F259" i="12" s="1"/>
  <c r="G258" i="12"/>
  <c r="F258" i="12"/>
  <c r="E258" i="12"/>
  <c r="E244" i="12"/>
  <c r="G244" i="12" s="1"/>
  <c r="H243" i="12"/>
  <c r="G243" i="12"/>
  <c r="F243" i="12"/>
  <c r="E243" i="12"/>
  <c r="E242" i="12"/>
  <c r="F242" i="12" s="1"/>
  <c r="F241" i="12"/>
  <c r="H241" i="12" s="1"/>
  <c r="E241" i="12"/>
  <c r="G241" i="12" s="1"/>
  <c r="E240" i="12"/>
  <c r="E239" i="12"/>
  <c r="F239" i="12" s="1"/>
  <c r="F238" i="12"/>
  <c r="E238" i="12"/>
  <c r="E237" i="12"/>
  <c r="E236" i="12"/>
  <c r="G236" i="12" s="1"/>
  <c r="F235" i="12"/>
  <c r="E235" i="12"/>
  <c r="G234" i="12"/>
  <c r="F234" i="12"/>
  <c r="H234" i="12" s="1"/>
  <c r="E234" i="12"/>
  <c r="G233" i="12"/>
  <c r="F233" i="12"/>
  <c r="H233" i="12" s="1"/>
  <c r="E233" i="12"/>
  <c r="E232" i="12"/>
  <c r="F232" i="12" s="1"/>
  <c r="F231" i="12"/>
  <c r="E231" i="12"/>
  <c r="F230" i="12"/>
  <c r="E230" i="12"/>
  <c r="E229" i="12"/>
  <c r="E228" i="12"/>
  <c r="F228" i="12" s="1"/>
  <c r="F227" i="12"/>
  <c r="E227" i="12"/>
  <c r="E226" i="12"/>
  <c r="L225" i="12"/>
  <c r="M225" i="12" s="1"/>
  <c r="E213" i="12"/>
  <c r="F212" i="12"/>
  <c r="E212" i="12"/>
  <c r="G211" i="12"/>
  <c r="F211" i="12"/>
  <c r="H211" i="12" s="1"/>
  <c r="E211" i="12"/>
  <c r="E210" i="12"/>
  <c r="F210" i="12" s="1"/>
  <c r="E209" i="12"/>
  <c r="F209" i="12" s="1"/>
  <c r="H209" i="12" s="1"/>
  <c r="F208" i="12"/>
  <c r="E208" i="12"/>
  <c r="E207" i="12"/>
  <c r="F207" i="12" s="1"/>
  <c r="F206" i="12"/>
  <c r="E206" i="12"/>
  <c r="F205" i="12"/>
  <c r="E205" i="12"/>
  <c r="F204" i="12"/>
  <c r="E204" i="12"/>
  <c r="E203" i="12"/>
  <c r="G203" i="12" s="1"/>
  <c r="H202" i="12"/>
  <c r="G202" i="12"/>
  <c r="F202" i="12"/>
  <c r="E202" i="12"/>
  <c r="G201" i="12"/>
  <c r="E201" i="12"/>
  <c r="F201" i="12" s="1"/>
  <c r="H201" i="12" s="1"/>
  <c r="H200" i="12"/>
  <c r="G200" i="12"/>
  <c r="F200" i="12"/>
  <c r="E200" i="12"/>
  <c r="E199" i="12"/>
  <c r="F199" i="12" s="1"/>
  <c r="E198" i="12"/>
  <c r="G198" i="12" s="1"/>
  <c r="F197" i="12"/>
  <c r="E197" i="12"/>
  <c r="E196" i="12"/>
  <c r="G196" i="12" s="1"/>
  <c r="L195" i="12"/>
  <c r="M195" i="12" s="1"/>
  <c r="G184" i="12"/>
  <c r="F184" i="12"/>
  <c r="H184" i="12" s="1"/>
  <c r="E184" i="12"/>
  <c r="E183" i="12"/>
  <c r="F183" i="12" s="1"/>
  <c r="F182" i="12"/>
  <c r="E182" i="12"/>
  <c r="G181" i="12"/>
  <c r="F181" i="12"/>
  <c r="E181" i="12"/>
  <c r="E180" i="12"/>
  <c r="F180" i="12" s="1"/>
  <c r="F179" i="12"/>
  <c r="E179" i="12"/>
  <c r="G178" i="12"/>
  <c r="F178" i="12"/>
  <c r="E178" i="12"/>
  <c r="H177" i="12"/>
  <c r="G177" i="12"/>
  <c r="F177" i="12"/>
  <c r="E177" i="12"/>
  <c r="E176" i="12"/>
  <c r="F176" i="12" s="1"/>
  <c r="H175" i="12" s="1"/>
  <c r="G175" i="12"/>
  <c r="F175" i="12"/>
  <c r="E175" i="12"/>
  <c r="F174" i="12"/>
  <c r="E174" i="12"/>
  <c r="E173" i="12"/>
  <c r="F173" i="12" s="1"/>
  <c r="F172" i="12"/>
  <c r="H172" i="12" s="1"/>
  <c r="E172" i="12"/>
  <c r="E171" i="12"/>
  <c r="E170" i="12"/>
  <c r="F170" i="12" s="1"/>
  <c r="F169" i="12"/>
  <c r="H169" i="12" s="1"/>
  <c r="E169" i="12"/>
  <c r="G168" i="12"/>
  <c r="E168" i="12"/>
  <c r="F168" i="12" s="1"/>
  <c r="H168" i="12" s="1"/>
  <c r="F167" i="12"/>
  <c r="E167" i="12"/>
  <c r="E166" i="12"/>
  <c r="M165" i="12"/>
  <c r="L165" i="12"/>
  <c r="F155" i="12"/>
  <c r="E155" i="12"/>
  <c r="G154" i="12"/>
  <c r="F154" i="12"/>
  <c r="H154" i="12" s="1"/>
  <c r="E154" i="12"/>
  <c r="F153" i="12"/>
  <c r="E153" i="12"/>
  <c r="E152" i="12"/>
  <c r="G151" i="12"/>
  <c r="F151" i="12"/>
  <c r="H151" i="12" s="1"/>
  <c r="E151" i="12"/>
  <c r="F150" i="12"/>
  <c r="E150" i="12"/>
  <c r="F149" i="12"/>
  <c r="H149" i="12" s="1"/>
  <c r="E149" i="12"/>
  <c r="G149" i="12" s="1"/>
  <c r="E148" i="12"/>
  <c r="F148" i="12" s="1"/>
  <c r="E147" i="12"/>
  <c r="E146" i="12"/>
  <c r="F146" i="12" s="1"/>
  <c r="H145" i="12" s="1"/>
  <c r="G145" i="12"/>
  <c r="F145" i="12"/>
  <c r="E145" i="12"/>
  <c r="G144" i="12"/>
  <c r="F144" i="12"/>
  <c r="H144" i="12" s="1"/>
  <c r="E144" i="12"/>
  <c r="E143" i="12"/>
  <c r="F143" i="12" s="1"/>
  <c r="E142" i="12"/>
  <c r="H141" i="12"/>
  <c r="G141" i="12"/>
  <c r="F141" i="12"/>
  <c r="E141" i="12"/>
  <c r="E140" i="12"/>
  <c r="F139" i="12"/>
  <c r="E139" i="12"/>
  <c r="G138" i="12" s="1"/>
  <c r="H138" i="12"/>
  <c r="F138" i="12"/>
  <c r="E138" i="12"/>
  <c r="L137" i="12"/>
  <c r="M137" i="12" s="1"/>
  <c r="E127" i="12"/>
  <c r="F127" i="12" s="1"/>
  <c r="E126" i="12"/>
  <c r="F125" i="12"/>
  <c r="H125" i="12" s="1"/>
  <c r="E125" i="12"/>
  <c r="G125" i="12" s="1"/>
  <c r="F124" i="12"/>
  <c r="E124" i="12"/>
  <c r="G123" i="12"/>
  <c r="F123" i="12"/>
  <c r="E123" i="12"/>
  <c r="E122" i="12"/>
  <c r="F122" i="12" s="1"/>
  <c r="E121" i="12"/>
  <c r="F120" i="12"/>
  <c r="E120" i="12"/>
  <c r="F119" i="12"/>
  <c r="E119" i="12"/>
  <c r="E118" i="12"/>
  <c r="G117" i="12"/>
  <c r="F117" i="12"/>
  <c r="H117" i="12" s="1"/>
  <c r="E117" i="12"/>
  <c r="F116" i="12"/>
  <c r="E116" i="12"/>
  <c r="E115" i="12"/>
  <c r="F115" i="12" s="1"/>
  <c r="E114" i="12"/>
  <c r="G114" i="12" s="1"/>
  <c r="F113" i="12"/>
  <c r="E113" i="12"/>
  <c r="E112" i="12"/>
  <c r="F112" i="12" s="1"/>
  <c r="G111" i="12"/>
  <c r="F111" i="12"/>
  <c r="H111" i="12" s="1"/>
  <c r="E111" i="12"/>
  <c r="F110" i="12"/>
  <c r="E110" i="12"/>
  <c r="G109" i="12" s="1"/>
  <c r="E109" i="12"/>
  <c r="F109" i="12" s="1"/>
  <c r="H109" i="12" s="1"/>
  <c r="E108" i="12"/>
  <c r="G108" i="12" s="1"/>
  <c r="G107" i="12"/>
  <c r="F107" i="12"/>
  <c r="H107" i="12" s="1"/>
  <c r="E107" i="12"/>
  <c r="L106" i="12"/>
  <c r="M106" i="12" s="1"/>
  <c r="E100" i="12"/>
  <c r="F100" i="12" s="1"/>
  <c r="E99" i="12"/>
  <c r="F99" i="12" s="1"/>
  <c r="H99" i="12" s="1"/>
  <c r="F98" i="12"/>
  <c r="E98" i="12"/>
  <c r="E97" i="12"/>
  <c r="F97" i="12" s="1"/>
  <c r="H96" i="12"/>
  <c r="F96" i="12"/>
  <c r="E96" i="12"/>
  <c r="G95" i="12"/>
  <c r="E95" i="12"/>
  <c r="F95" i="12" s="1"/>
  <c r="H95" i="12" s="1"/>
  <c r="H94" i="12"/>
  <c r="G94" i="12"/>
  <c r="F94" i="12"/>
  <c r="E94" i="12"/>
  <c r="E93" i="12"/>
  <c r="F93" i="12" s="1"/>
  <c r="E92" i="12"/>
  <c r="F92" i="12" s="1"/>
  <c r="F91" i="12"/>
  <c r="E91" i="12"/>
  <c r="H90" i="12"/>
  <c r="E90" i="12"/>
  <c r="F90" i="12" s="1"/>
  <c r="E89" i="12"/>
  <c r="G89" i="12" s="1"/>
  <c r="F88" i="12"/>
  <c r="E88" i="12"/>
  <c r="E87" i="12"/>
  <c r="F87" i="12" s="1"/>
  <c r="G86" i="12"/>
  <c r="F86" i="12"/>
  <c r="H86" i="12" s="1"/>
  <c r="E86" i="12"/>
  <c r="H85" i="12"/>
  <c r="G85" i="12"/>
  <c r="E85" i="12"/>
  <c r="F85" i="12" s="1"/>
  <c r="F84" i="12"/>
  <c r="H84" i="12" s="1"/>
  <c r="E84" i="12"/>
  <c r="G84" i="12" s="1"/>
  <c r="H83" i="12"/>
  <c r="G83" i="12"/>
  <c r="E83" i="12"/>
  <c r="F83" i="12" s="1"/>
  <c r="M82" i="12"/>
  <c r="L82" i="12"/>
  <c r="G82" i="12"/>
  <c r="F82" i="12"/>
  <c r="H82" i="12" s="1"/>
  <c r="E82" i="12"/>
  <c r="E64" i="12"/>
  <c r="G64" i="12" s="1"/>
  <c r="E63" i="12"/>
  <c r="F63" i="12" s="1"/>
  <c r="F62" i="12"/>
  <c r="E62" i="12"/>
  <c r="E61" i="12"/>
  <c r="G61" i="12" s="1"/>
  <c r="E60" i="12"/>
  <c r="G60" i="12" s="1"/>
  <c r="F59" i="12"/>
  <c r="E59" i="12"/>
  <c r="E58" i="12"/>
  <c r="F58" i="12" s="1"/>
  <c r="G57" i="12"/>
  <c r="F57" i="12"/>
  <c r="E57" i="12"/>
  <c r="H56" i="12"/>
  <c r="G56" i="12"/>
  <c r="F56" i="12"/>
  <c r="E56" i="12"/>
  <c r="L55" i="12"/>
  <c r="M55" i="12" s="1"/>
  <c r="H49" i="12"/>
  <c r="G49" i="12"/>
  <c r="F49" i="12"/>
  <c r="E49" i="12"/>
  <c r="E48" i="12"/>
  <c r="F48" i="12" s="1"/>
  <c r="E47" i="12"/>
  <c r="F47" i="12" s="1"/>
  <c r="F46" i="12"/>
  <c r="E46" i="12"/>
  <c r="E45" i="12"/>
  <c r="F45" i="12" s="1"/>
  <c r="E44" i="12"/>
  <c r="G44" i="12" s="1"/>
  <c r="E43" i="12"/>
  <c r="F43" i="12" s="1"/>
  <c r="F42" i="12"/>
  <c r="E42" i="12"/>
  <c r="E41" i="12"/>
  <c r="F41" i="12" s="1"/>
  <c r="F40" i="12"/>
  <c r="E40" i="12"/>
  <c r="E39" i="12"/>
  <c r="F39" i="12" s="1"/>
  <c r="E38" i="12"/>
  <c r="F38" i="12" s="1"/>
  <c r="E37" i="12"/>
  <c r="F37" i="12" s="1"/>
  <c r="H35" i="12" s="1"/>
  <c r="E36" i="12"/>
  <c r="F36" i="12" s="1"/>
  <c r="F35" i="12"/>
  <c r="E35" i="12"/>
  <c r="G34" i="12"/>
  <c r="F34" i="12"/>
  <c r="H34" i="12" s="1"/>
  <c r="E34" i="12"/>
  <c r="H33" i="12"/>
  <c r="G33" i="12"/>
  <c r="F33" i="12"/>
  <c r="E33" i="12"/>
  <c r="G32" i="12"/>
  <c r="F32" i="12"/>
  <c r="H32" i="12" s="1"/>
  <c r="E32" i="12"/>
  <c r="F31" i="12"/>
  <c r="E31" i="12"/>
  <c r="F30" i="12"/>
  <c r="E30" i="12"/>
  <c r="E29" i="12"/>
  <c r="F29" i="12" s="1"/>
  <c r="F28" i="12"/>
  <c r="H28" i="12" s="1"/>
  <c r="E28" i="12"/>
  <c r="E27" i="12"/>
  <c r="G27" i="12" s="1"/>
  <c r="F26" i="12"/>
  <c r="E26" i="12"/>
  <c r="G25" i="12" s="1"/>
  <c r="H25" i="12"/>
  <c r="F25" i="12"/>
  <c r="E25" i="12"/>
  <c r="L24" i="12"/>
  <c r="M24" i="12" s="1"/>
  <c r="F16" i="12"/>
  <c r="E16" i="12"/>
  <c r="F15" i="12"/>
  <c r="E15" i="12"/>
  <c r="F14" i="12"/>
  <c r="H14" i="12" s="1"/>
  <c r="E14" i="12"/>
  <c r="G14" i="12" s="1"/>
  <c r="F13" i="12"/>
  <c r="E13" i="12"/>
  <c r="E12" i="12"/>
  <c r="G12" i="12" s="1"/>
  <c r="F11" i="12"/>
  <c r="E11" i="12"/>
  <c r="G10" i="12" s="1"/>
  <c r="H10" i="12"/>
  <c r="F10" i="12"/>
  <c r="E10" i="12"/>
  <c r="F9" i="12"/>
  <c r="H9" i="12" s="1"/>
  <c r="E9" i="12"/>
  <c r="G9" i="12" s="1"/>
  <c r="H8" i="12"/>
  <c r="G8" i="12"/>
  <c r="F8" i="12"/>
  <c r="E8" i="12"/>
  <c r="E7" i="12"/>
  <c r="G7" i="12" s="1"/>
  <c r="F6" i="12"/>
  <c r="E6" i="12"/>
  <c r="F5" i="12"/>
  <c r="E5" i="12"/>
  <c r="L4" i="12"/>
  <c r="M4" i="12" s="1"/>
  <c r="G4" i="12"/>
  <c r="F4" i="12"/>
  <c r="H4" i="12" s="1"/>
  <c r="E4" i="12"/>
  <c r="G17" i="12" l="1"/>
  <c r="I313" i="12"/>
  <c r="H91" i="12"/>
  <c r="G65" i="12"/>
  <c r="H46" i="12"/>
  <c r="H17" i="12"/>
  <c r="H38" i="12"/>
  <c r="G35" i="12"/>
  <c r="G42" i="12"/>
  <c r="G96" i="12"/>
  <c r="H181" i="12"/>
  <c r="G213" i="12"/>
  <c r="F213" i="12"/>
  <c r="H213" i="12" s="1"/>
  <c r="G237" i="12"/>
  <c r="F237" i="12"/>
  <c r="H237" i="12" s="1"/>
  <c r="H258" i="12"/>
  <c r="G166" i="12"/>
  <c r="F166" i="12"/>
  <c r="H166" i="12" s="1"/>
  <c r="H178" i="12"/>
  <c r="G273" i="12"/>
  <c r="F273" i="12"/>
  <c r="H273" i="12" s="1"/>
  <c r="G290" i="12"/>
  <c r="F290" i="12"/>
  <c r="H290" i="12" s="1"/>
  <c r="H347" i="12"/>
  <c r="G347" i="12"/>
  <c r="I347" i="12" s="1"/>
  <c r="G28" i="12"/>
  <c r="G46" i="12"/>
  <c r="F60" i="12"/>
  <c r="H60" i="12" s="1"/>
  <c r="H65" i="12" s="1"/>
  <c r="F89" i="12"/>
  <c r="H89" i="12" s="1"/>
  <c r="H101" i="12" s="1"/>
  <c r="G91" i="12"/>
  <c r="F108" i="12"/>
  <c r="H108" i="12" s="1"/>
  <c r="F114" i="12"/>
  <c r="H114" i="12" s="1"/>
  <c r="G121" i="12"/>
  <c r="F121" i="12"/>
  <c r="H121" i="12" s="1"/>
  <c r="G142" i="12"/>
  <c r="F142" i="12"/>
  <c r="H142" i="12" s="1"/>
  <c r="G169" i="12"/>
  <c r="G172" i="12"/>
  <c r="F198" i="12"/>
  <c r="H198" i="12" s="1"/>
  <c r="F203" i="12"/>
  <c r="H203" i="12" s="1"/>
  <c r="F244" i="12"/>
  <c r="H244" i="12" s="1"/>
  <c r="G261" i="12"/>
  <c r="G276" i="12" s="1"/>
  <c r="F264" i="12"/>
  <c r="H264" i="12" s="1"/>
  <c r="F269" i="12"/>
  <c r="H268" i="12" s="1"/>
  <c r="F281" i="12"/>
  <c r="H281" i="12" s="1"/>
  <c r="H303" i="12" s="1"/>
  <c r="F296" i="12"/>
  <c r="H296" i="12" s="1"/>
  <c r="H313" i="12"/>
  <c r="H331" i="12" s="1"/>
  <c r="G319" i="12"/>
  <c r="I318" i="12" s="1"/>
  <c r="G343" i="12"/>
  <c r="I342" i="12" s="1"/>
  <c r="F7" i="12"/>
  <c r="H7" i="12" s="1"/>
  <c r="H57" i="12"/>
  <c r="G270" i="12"/>
  <c r="F270" i="12"/>
  <c r="H270" i="12" s="1"/>
  <c r="H320" i="12"/>
  <c r="G320" i="12"/>
  <c r="I320" i="12" s="1"/>
  <c r="G341" i="12"/>
  <c r="I341" i="12" s="1"/>
  <c r="H344" i="12"/>
  <c r="G344" i="12"/>
  <c r="I344" i="12" s="1"/>
  <c r="F44" i="12"/>
  <c r="H44" i="12" s="1"/>
  <c r="F64" i="12"/>
  <c r="H64" i="12" s="1"/>
  <c r="G118" i="12"/>
  <c r="G132" i="12" s="1"/>
  <c r="F118" i="12"/>
  <c r="H118" i="12" s="1"/>
  <c r="G140" i="12"/>
  <c r="G160" i="12" s="1"/>
  <c r="F140" i="12"/>
  <c r="H140" i="12" s="1"/>
  <c r="H160" i="12" s="1"/>
  <c r="G152" i="12"/>
  <c r="F152" i="12"/>
  <c r="H152" i="12" s="1"/>
  <c r="G229" i="12"/>
  <c r="F229" i="12"/>
  <c r="H229" i="12" s="1"/>
  <c r="F274" i="12"/>
  <c r="H274" i="12" s="1"/>
  <c r="G284" i="12"/>
  <c r="G303" i="12" s="1"/>
  <c r="F284" i="12"/>
  <c r="H284" i="12" s="1"/>
  <c r="F291" i="12"/>
  <c r="H291" i="12" s="1"/>
  <c r="G311" i="12"/>
  <c r="I311" i="12" s="1"/>
  <c r="F12" i="12"/>
  <c r="H12" i="12" s="1"/>
  <c r="F27" i="12"/>
  <c r="H27" i="12" s="1"/>
  <c r="H50" i="12" s="1"/>
  <c r="F61" i="12"/>
  <c r="H61" i="12" s="1"/>
  <c r="F196" i="12"/>
  <c r="H196" i="12" s="1"/>
  <c r="F236" i="12"/>
  <c r="H236" i="12" s="1"/>
  <c r="F294" i="12"/>
  <c r="H294" i="12" s="1"/>
  <c r="G297" i="12"/>
  <c r="F297" i="12"/>
  <c r="H297" i="12" s="1"/>
  <c r="G309" i="12"/>
  <c r="I309" i="12" s="1"/>
  <c r="G324" i="12"/>
  <c r="I324" i="12" s="1"/>
  <c r="M339" i="12"/>
  <c r="G90" i="12"/>
  <c r="G101" i="12" s="1"/>
  <c r="G171" i="12"/>
  <c r="F171" i="12"/>
  <c r="H171" i="12" s="1"/>
  <c r="G226" i="12"/>
  <c r="F226" i="12"/>
  <c r="H226" i="12" s="1"/>
  <c r="G240" i="12"/>
  <c r="F240" i="12"/>
  <c r="H240" i="12" s="1"/>
  <c r="H315" i="12"/>
  <c r="G315" i="12"/>
  <c r="I315" i="12" s="1"/>
  <c r="G38" i="12"/>
  <c r="G50" i="12" s="1"/>
  <c r="H42" i="12"/>
  <c r="G99" i="12"/>
  <c r="H123" i="12"/>
  <c r="G126" i="12"/>
  <c r="F126" i="12"/>
  <c r="H126" i="12" s="1"/>
  <c r="G147" i="12"/>
  <c r="F147" i="12"/>
  <c r="H147" i="12" s="1"/>
  <c r="G209" i="12"/>
  <c r="G220" i="12" s="1"/>
  <c r="H338" i="12"/>
  <c r="H356" i="12" s="1"/>
  <c r="G338" i="12"/>
  <c r="I338" i="12" s="1"/>
  <c r="I356" i="12" s="1"/>
  <c r="H363" i="12" l="1"/>
  <c r="H246" i="12"/>
  <c r="G246" i="12"/>
  <c r="H190" i="12"/>
  <c r="G190" i="12"/>
  <c r="G250" i="12" s="1"/>
  <c r="H132" i="12"/>
  <c r="H250" i="12" s="1"/>
  <c r="H276" i="12"/>
  <c r="H220" i="12"/>
  <c r="G74" i="12"/>
  <c r="H74" i="12"/>
  <c r="I331" i="12"/>
</calcChain>
</file>

<file path=xl/sharedStrings.xml><?xml version="1.0" encoding="utf-8"?>
<sst xmlns="http://schemas.openxmlformats.org/spreadsheetml/2006/main" count="455" uniqueCount="285">
  <si>
    <t>BENEFICIARIO</t>
  </si>
  <si>
    <t>MEDIDAS</t>
  </si>
  <si>
    <t>FOLIO</t>
  </si>
  <si>
    <t>Largo</t>
  </si>
  <si>
    <t>Ancho</t>
  </si>
  <si>
    <t xml:space="preserve">Area </t>
  </si>
  <si>
    <t>Volumen</t>
  </si>
  <si>
    <t>Area Total</t>
  </si>
  <si>
    <t>Volumen Total</t>
  </si>
  <si>
    <t>Trompos</t>
  </si>
  <si>
    <t>Volumen de trompo</t>
  </si>
  <si>
    <t>Vol total (m3)</t>
  </si>
  <si>
    <t>Area Total (m2)</t>
  </si>
  <si>
    <t>0001</t>
  </si>
  <si>
    <t>MARIA ISABEL ZAMORA SALAS</t>
  </si>
  <si>
    <t>0002</t>
  </si>
  <si>
    <t>LETICIA SALAS CERVANTES</t>
  </si>
  <si>
    <t>0003</t>
  </si>
  <si>
    <t>MARIA FLORES NUÑEZ</t>
  </si>
  <si>
    <t>0004</t>
  </si>
  <si>
    <t>MARIA GUADALUPE ZAVALA SAUCEDA</t>
  </si>
  <si>
    <t>0005</t>
  </si>
  <si>
    <t>RAMONA FERNANDEZ GARCIA</t>
  </si>
  <si>
    <t>0006</t>
  </si>
  <si>
    <t>EDIT YOSELINA VALENCIA ANAYA</t>
  </si>
  <si>
    <t>0007</t>
  </si>
  <si>
    <t>MA GUADALUPE FLORES RODRIGUEZ</t>
  </si>
  <si>
    <t>TOTAL DEL DIA</t>
  </si>
  <si>
    <t>0008</t>
  </si>
  <si>
    <t>MARIA GRICELDA GUTIERREZ LARA</t>
  </si>
  <si>
    <t>0009</t>
  </si>
  <si>
    <t>JUAN LEONARDO CEDEÑO FLORES</t>
  </si>
  <si>
    <t>0010</t>
  </si>
  <si>
    <t>CRISTINA ROCHA VALENCIANO</t>
  </si>
  <si>
    <t>0011</t>
  </si>
  <si>
    <t>EVANGELINA TAVARES MARTINEZ</t>
  </si>
  <si>
    <t>0012</t>
  </si>
  <si>
    <t>CARLOS EFREN SANDOVAL MARTINEZ</t>
  </si>
  <si>
    <t>0013</t>
  </si>
  <si>
    <t>ALVARO LOPEZ MURILLO</t>
  </si>
  <si>
    <t>0014</t>
  </si>
  <si>
    <t>ANDRES MARTINEZ AVALOS</t>
  </si>
  <si>
    <t>0015</t>
  </si>
  <si>
    <t>JOSE MARTINEZ GAMA</t>
  </si>
  <si>
    <t>0016</t>
  </si>
  <si>
    <t>ANGELICA MARIA VILLANUEVA HERNANDEZ</t>
  </si>
  <si>
    <t>0017</t>
  </si>
  <si>
    <t>ESMERALDA VELARDE NAVARRO</t>
  </si>
  <si>
    <t>0018</t>
  </si>
  <si>
    <t>FATIMA GUADALUPE VELEZ MORA</t>
  </si>
  <si>
    <t>0019</t>
  </si>
  <si>
    <t>YESENIA BOTELLO VELARDE</t>
  </si>
  <si>
    <t>0020</t>
  </si>
  <si>
    <t>GABRIEL MARTINEZ AYAR</t>
  </si>
  <si>
    <t>0021</t>
  </si>
  <si>
    <t>JHONNY NAPOLEON RAMOS GONZALEZ</t>
  </si>
  <si>
    <t>0022</t>
  </si>
  <si>
    <t>AIDE MORALES MENDOZA</t>
  </si>
  <si>
    <t>0023</t>
  </si>
  <si>
    <t>MIGUEL ANGEL MARTINEZ LOPEZ</t>
  </si>
  <si>
    <t>0024</t>
  </si>
  <si>
    <t>PABLO QUESADA FLORES</t>
  </si>
  <si>
    <t>TOTAL DE SEMANA</t>
  </si>
  <si>
    <t>0025</t>
  </si>
  <si>
    <t>SONIA HERNANDEZ HERNANDEZ</t>
  </si>
  <si>
    <t>0026</t>
  </si>
  <si>
    <t>ADRIANA LLERALDINI CONTRERAS PADILLA</t>
  </si>
  <si>
    <t>0027</t>
  </si>
  <si>
    <t>JOSEFINA BOTELLO GOMEZ</t>
  </si>
  <si>
    <t>0028</t>
  </si>
  <si>
    <t>JUAN HERNANDEZ</t>
  </si>
  <si>
    <t>0029</t>
  </si>
  <si>
    <t>CONSUELO MARTINEZ AVALOS</t>
  </si>
  <si>
    <t>0030</t>
  </si>
  <si>
    <t>MIRIAM GUADALUPE BOTELLO GOMEZ</t>
  </si>
  <si>
    <t>0031</t>
  </si>
  <si>
    <t>JUAN MARTIN AQUILES CARMONA</t>
  </si>
  <si>
    <t>0032</t>
  </si>
  <si>
    <t>KARLA IRENE VILLANUEVA VELARDE</t>
  </si>
  <si>
    <t>0033</t>
  </si>
  <si>
    <t>ANA CRISTINA SANCHEZ VILLANUEVA</t>
  </si>
  <si>
    <t>0034</t>
  </si>
  <si>
    <t>JESUS ALBERTO VAZQUEZ LUNA</t>
  </si>
  <si>
    <t>0035</t>
  </si>
  <si>
    <t>ESMERALDA ALVAREZ SANCHEZ</t>
  </si>
  <si>
    <t>0036</t>
  </si>
  <si>
    <t>MICAELA LOPEZ ORTEGA</t>
  </si>
  <si>
    <t>0037</t>
  </si>
  <si>
    <t>MARIA ESTHER OCHOA HERNANDEZ</t>
  </si>
  <si>
    <t>0038</t>
  </si>
  <si>
    <t>EDITH GRISELDA ZAMORA CASTELLANOS</t>
  </si>
  <si>
    <t>0039</t>
  </si>
  <si>
    <t>SARA CRISTINA GODINEZ MOLINA</t>
  </si>
  <si>
    <t>0040</t>
  </si>
  <si>
    <t>ALMA DELIA RINCON MADRIGAL</t>
  </si>
  <si>
    <t>0041</t>
  </si>
  <si>
    <t>MARIA ISABEL RUIZ GONZALEZ</t>
  </si>
  <si>
    <t>0042</t>
  </si>
  <si>
    <t xml:space="preserve">EMILIO GIL PRECIADO </t>
  </si>
  <si>
    <t>0043</t>
  </si>
  <si>
    <t>GUILLERMINA GONZALEZ CERDA</t>
  </si>
  <si>
    <t>0044</t>
  </si>
  <si>
    <t>MARTHA GOMEZ GUTIERREZ</t>
  </si>
  <si>
    <t>0045</t>
  </si>
  <si>
    <t>CLARA LIZETH GIL ARRIAGA</t>
  </si>
  <si>
    <t>0046</t>
  </si>
  <si>
    <t>IRENE LEON FLORES</t>
  </si>
  <si>
    <t>0047</t>
  </si>
  <si>
    <t>ALEJANDRA RAMIREZ LEON</t>
  </si>
  <si>
    <t>0048</t>
  </si>
  <si>
    <t>ESTELA GARCIA CARDENAS</t>
  </si>
  <si>
    <t>0049</t>
  </si>
  <si>
    <t>MARIA GUADALUPE MONTAÑO SANCHEZ</t>
  </si>
  <si>
    <t>0050</t>
  </si>
  <si>
    <t>RAMONA CARRILLO SOLANO</t>
  </si>
  <si>
    <t>0051</t>
  </si>
  <si>
    <t>CLAUDIA MARLEN RODRIGUEZ GOMEZ</t>
  </si>
  <si>
    <t>0052</t>
  </si>
  <si>
    <t>SILVIA OCHOA QUINTERO</t>
  </si>
  <si>
    <t>0053</t>
  </si>
  <si>
    <t>JOSE DE JESUS AYALA LOMELI</t>
  </si>
  <si>
    <t>0054</t>
  </si>
  <si>
    <t>MARIA GUADALUPE OCEGUEDA VILLARRUEL</t>
  </si>
  <si>
    <t>0055</t>
  </si>
  <si>
    <t>OSCAR VILLARRUEL HERNANDEZ</t>
  </si>
  <si>
    <t>0056</t>
  </si>
  <si>
    <t>ERICKA ALEJANDRA RAMIREZ FLORES</t>
  </si>
  <si>
    <t>0057</t>
  </si>
  <si>
    <t>JOSE ANTONIO GUERRERO CISNEROS</t>
  </si>
  <si>
    <t>0058</t>
  </si>
  <si>
    <t>JULIO HERNANDEZ VARGAS</t>
  </si>
  <si>
    <t>0059</t>
  </si>
  <si>
    <t>VERONICA MAGDALENA LOPEZ LOZANO</t>
  </si>
  <si>
    <t>0060</t>
  </si>
  <si>
    <t>FRANCISCO JESUS SOLIS HERNANDEZ</t>
  </si>
  <si>
    <t>0061</t>
  </si>
  <si>
    <t>MARIA ELENA VELEZ MORA</t>
  </si>
  <si>
    <t>0062</t>
  </si>
  <si>
    <t>CECILIA REYNALDA FLORES CORTES</t>
  </si>
  <si>
    <t>0063</t>
  </si>
  <si>
    <t>MARTHA MARIA TORRES MARTINEZ</t>
  </si>
  <si>
    <t>0064</t>
  </si>
  <si>
    <t>HILDEFONSO SALVADOR GONZALEZ CASTRO</t>
  </si>
  <si>
    <t>0065</t>
  </si>
  <si>
    <t>ELIZABETH BECERRA ACOSTA</t>
  </si>
  <si>
    <t>0066</t>
  </si>
  <si>
    <t>MIRIAM BERENICE FLORES MELENDREZ</t>
  </si>
  <si>
    <t>0067</t>
  </si>
  <si>
    <t>MARIA DOLORES PAEZ NEGRETE</t>
  </si>
  <si>
    <t>0068</t>
  </si>
  <si>
    <t>FOLIO DEL SABADO 20 FEB COMODIN</t>
  </si>
  <si>
    <t>0069</t>
  </si>
  <si>
    <t>RIGOBERTO IBARRA MEJIA</t>
  </si>
  <si>
    <t>0070</t>
  </si>
  <si>
    <t>CAROLINA FLORES CASTILLO</t>
  </si>
  <si>
    <t>0071</t>
  </si>
  <si>
    <t>MARIA DE JESUS VAZQUEZ MURILLO</t>
  </si>
  <si>
    <t>0072</t>
  </si>
  <si>
    <t>SANDRA DE LOURDES GUEVARA GONZALEZ</t>
  </si>
  <si>
    <t>0073</t>
  </si>
  <si>
    <t>MARLENE NUÑEZ SOLIS</t>
  </si>
  <si>
    <t>0074</t>
  </si>
  <si>
    <t>ANA LORENA BECERRA SERVIN</t>
  </si>
  <si>
    <t>RESTAR</t>
  </si>
  <si>
    <t>0075</t>
  </si>
  <si>
    <t>LUIS FERNANDO ALVAREZ ALMENDARIZ</t>
  </si>
  <si>
    <t>0076</t>
  </si>
  <si>
    <t>LUCIA MENDOZA RAMIRES</t>
  </si>
  <si>
    <t>0077</t>
  </si>
  <si>
    <t>CESAR ISRAEL ZERMEÑO RODRIGUEZ</t>
  </si>
  <si>
    <t>0078</t>
  </si>
  <si>
    <t>JAIME GUERRA HERNANDEZ</t>
  </si>
  <si>
    <t>0079</t>
  </si>
  <si>
    <t>JOSE ANTONIO PEREZ ZUÑIGA</t>
  </si>
  <si>
    <t>0080</t>
  </si>
  <si>
    <t>LUIS HUMBERTO VARGAS VARGAS</t>
  </si>
  <si>
    <t>0081</t>
  </si>
  <si>
    <t>JOSE DEL CARMEN HERNANDEZ MARTINEZ</t>
  </si>
  <si>
    <t>0082</t>
  </si>
  <si>
    <t>SARA GUTIERREZ GARCIA</t>
  </si>
  <si>
    <t>0083</t>
  </si>
  <si>
    <t>MANUEL MONROY TORRES</t>
  </si>
  <si>
    <t>0084</t>
  </si>
  <si>
    <t>SALVADOR FLORES VAZQUEZ</t>
  </si>
  <si>
    <t>0085</t>
  </si>
  <si>
    <t>BLANCA ARCELIA ALVAREZ CARRILLO</t>
  </si>
  <si>
    <t>0086</t>
  </si>
  <si>
    <t>ANA LILIA VARGAS LOPEZ</t>
  </si>
  <si>
    <t>0087</t>
  </si>
  <si>
    <t>MARTHA GUADALUPE HERNANDEZ PEREZ</t>
  </si>
  <si>
    <t>TOTAL SEMANA</t>
  </si>
  <si>
    <t>0088</t>
  </si>
  <si>
    <t>MARIA LUCAS RIVERA</t>
  </si>
  <si>
    <t>0089</t>
  </si>
  <si>
    <t>FELIPE TORRES LUCAS</t>
  </si>
  <si>
    <t>AJUSTE</t>
  </si>
  <si>
    <t>0090</t>
  </si>
  <si>
    <t>YOLANDA HERNANDEZ TORRES</t>
  </si>
  <si>
    <t>0091</t>
  </si>
  <si>
    <t xml:space="preserve">MARIA DOLORES GODINEZ SANCHEZ </t>
  </si>
  <si>
    <t>0092</t>
  </si>
  <si>
    <t>MARIA ROSALBA HERNANDEZ PADILLA</t>
  </si>
  <si>
    <t>0093</t>
  </si>
  <si>
    <t>CARLA JHOANA ZUÑIGA GALVAN</t>
  </si>
  <si>
    <t>0094</t>
  </si>
  <si>
    <t>MARIA ELENA GAMA RAMIREZ</t>
  </si>
  <si>
    <t>0095</t>
  </si>
  <si>
    <t>ANTONIA MUÑOZ AYALA</t>
  </si>
  <si>
    <t>0096</t>
  </si>
  <si>
    <t>ROSA MICAELA EDITH REYES SIBRIAN</t>
  </si>
  <si>
    <t>0097</t>
  </si>
  <si>
    <t>MARIA NORMA CRUZ ARIAS</t>
  </si>
  <si>
    <t>0098</t>
  </si>
  <si>
    <t>FRANCISCO FLORES GARCIA</t>
  </si>
  <si>
    <t>0099</t>
  </si>
  <si>
    <t>MONICA BIBIANA SANCHEZ MALDONADO</t>
  </si>
  <si>
    <t>0100</t>
  </si>
  <si>
    <t>MARIA GEMA LOURDES SANCHEZ PLASCENCIA</t>
  </si>
  <si>
    <t>0101</t>
  </si>
  <si>
    <t>MARIA ISABEL RODRIGUEZ ROJAS</t>
  </si>
  <si>
    <t>0102</t>
  </si>
  <si>
    <t>ANTONIO LOPEZ</t>
  </si>
  <si>
    <t>0103</t>
  </si>
  <si>
    <t>SUSANA CHAVEZ HERNANDEZ</t>
  </si>
  <si>
    <t>0104</t>
  </si>
  <si>
    <t>YESSICA TORRES CISNEROS</t>
  </si>
  <si>
    <t>0105</t>
  </si>
  <si>
    <t>MARIA LUISA RODRIGUEZ RAMIREZ</t>
  </si>
  <si>
    <t>0106</t>
  </si>
  <si>
    <t>ALICIA SAAVEDRA LOPEZ</t>
  </si>
  <si>
    <t>0107</t>
  </si>
  <si>
    <t>LETICIA VALENZUELA LOPEZ</t>
  </si>
  <si>
    <t>0108</t>
  </si>
  <si>
    <t>MONICA ELIZABETH DELGADO ZUNO</t>
  </si>
  <si>
    <t>0109</t>
  </si>
  <si>
    <t>SERGIO DANIEL GARCIA MIRANDA</t>
  </si>
  <si>
    <t>DIRECCION</t>
  </si>
  <si>
    <t>0110</t>
  </si>
  <si>
    <t>MARIBEL AMEZCUA MARTINEZ</t>
  </si>
  <si>
    <t>NOGAL 77</t>
  </si>
  <si>
    <t>0111</t>
  </si>
  <si>
    <t>MARIA DE SAN JUAN RAMIREZ OCHOA</t>
  </si>
  <si>
    <t>PRIV SAUCE 23</t>
  </si>
  <si>
    <t>0112</t>
  </si>
  <si>
    <t>JOSE FERNANDEZ SEGURA</t>
  </si>
  <si>
    <t>NOGAL 75</t>
  </si>
  <si>
    <t>0113</t>
  </si>
  <si>
    <t>SANDRA ROJAS GONZALEZ</t>
  </si>
  <si>
    <t>NOGAL 84</t>
  </si>
  <si>
    <t>0114</t>
  </si>
  <si>
    <t>KARLA GABRIELA LOMELI HERMOSILLO</t>
  </si>
  <si>
    <t>PRIV. SUCE 22</t>
  </si>
  <si>
    <t>0115</t>
  </si>
  <si>
    <t>BEATRIZ ADRIANA IÑIGUEZ RAMIREZ</t>
  </si>
  <si>
    <t>CECILIO CARRILLO 169</t>
  </si>
  <si>
    <t>0116</t>
  </si>
  <si>
    <t>MARIA DOLORES ZUÑIGA ROJAS</t>
  </si>
  <si>
    <t>CECILIO CARRILLO 23</t>
  </si>
  <si>
    <t>0117</t>
  </si>
  <si>
    <t>ALMA ROSA MEDINA RUIZ</t>
  </si>
  <si>
    <t>NOGAL 97</t>
  </si>
  <si>
    <t>0118</t>
  </si>
  <si>
    <t>MARICELA DUARTE RANGEL</t>
  </si>
  <si>
    <t>SAUCE 12</t>
  </si>
  <si>
    <t>0119</t>
  </si>
  <si>
    <t>JOSE JESUS HERNANDEZ ASCENCIO</t>
  </si>
  <si>
    <t>ALFREDO GOMEZ ARCEO 239</t>
  </si>
  <si>
    <t>0120</t>
  </si>
  <si>
    <t>MARICELA CASTELLANOS CISNEROS</t>
  </si>
  <si>
    <t>NARANJO 29 B</t>
  </si>
  <si>
    <t>0121</t>
  </si>
  <si>
    <t>MARIA DEL ROSARIO HERMOSILLO CENTENO</t>
  </si>
  <si>
    <t>PRIV NARANJO 260</t>
  </si>
  <si>
    <t>0122</t>
  </si>
  <si>
    <t>YOLANDA HERNANDEZ NANDINO</t>
  </si>
  <si>
    <t>NARANJO 41 A</t>
  </si>
  <si>
    <t>0123</t>
  </si>
  <si>
    <t xml:space="preserve">CARLOS CASTELLANOS CISNEROS </t>
  </si>
  <si>
    <t>NARANJO 41 B</t>
  </si>
  <si>
    <t>0124</t>
  </si>
  <si>
    <t>YAJAIRA MONSSERRAT ZUÑIGA BALTAZAR</t>
  </si>
  <si>
    <t>SAUCE 42 A</t>
  </si>
  <si>
    <t>0125</t>
  </si>
  <si>
    <t>MA ELENA BALTAZAR VARGAS</t>
  </si>
  <si>
    <t>SAUCE 42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</si>
</sst>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1" fillId="0" borderId="26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49" fontId="0" fillId="0" borderId="0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/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ill="1" applyBorder="1"/>
    <xf numFmtId="2" fontId="0" fillId="0" borderId="26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3" xfId="0" applyFont="1" applyFill="1" applyBorder="1"/>
    <xf numFmtId="0" fontId="0" fillId="0" borderId="29" xfId="0" applyBorder="1"/>
    <xf numFmtId="2" fontId="0" fillId="0" borderId="1" xfId="0" applyNumberFormat="1" applyBorder="1"/>
    <xf numFmtId="0" fontId="0" fillId="0" borderId="7" xfId="0" applyBorder="1"/>
    <xf numFmtId="0" fontId="0" fillId="0" borderId="29" xfId="0" applyFill="1" applyBorder="1"/>
    <xf numFmtId="0" fontId="0" fillId="0" borderId="4" xfId="0" applyFill="1" applyBorder="1"/>
    <xf numFmtId="2" fontId="0" fillId="0" borderId="2" xfId="0" applyNumberFormat="1" applyBorder="1"/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2" fontId="0" fillId="0" borderId="26" xfId="0" applyNumberForma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oyo_mujeres_jefas_familia_feb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YO A MUJERES JEFAS DE FAMIL "/>
    </sheetNames>
    <sheetDataSet>
      <sheetData sheetId="0">
        <row r="20">
          <cell r="C20" t="str">
            <v>ANEXO PADRON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tabSelected="1" workbookViewId="0">
      <selection activeCell="J16" sqref="J16"/>
    </sheetView>
  </sheetViews>
  <sheetFormatPr baseColWidth="10" defaultRowHeight="15" x14ac:dyDescent="0.25"/>
  <cols>
    <col min="1" max="1" width="11.42578125" style="22"/>
    <col min="2" max="2" width="44.85546875" bestFit="1" customWidth="1"/>
    <col min="3" max="3" width="8.140625" style="3" customWidth="1"/>
    <col min="4" max="4" width="8.5703125" style="3" customWidth="1"/>
    <col min="5" max="6" width="11.42578125" style="3"/>
    <col min="7" max="7" width="13.42578125" style="3" bestFit="1" customWidth="1"/>
    <col min="8" max="8" width="17.85546875" style="3" bestFit="1" customWidth="1"/>
    <col min="10" max="10" width="11.42578125" style="3"/>
    <col min="11" max="11" width="19" style="3" bestFit="1" customWidth="1"/>
    <col min="12" max="12" width="13.140625" style="3" bestFit="1" customWidth="1"/>
    <col min="13" max="13" width="19" style="3" customWidth="1"/>
  </cols>
  <sheetData>
    <row r="1" spans="1:13" ht="15.75" thickBot="1" x14ac:dyDescent="0.3">
      <c r="A1" s="7"/>
      <c r="B1" s="6"/>
      <c r="C1" s="4"/>
      <c r="D1" s="4"/>
      <c r="E1" s="4"/>
      <c r="F1" s="4"/>
    </row>
    <row r="2" spans="1:13" ht="15.75" thickBot="1" x14ac:dyDescent="0.3">
      <c r="A2" s="7"/>
      <c r="B2" s="6"/>
      <c r="C2" s="90" t="s">
        <v>1</v>
      </c>
      <c r="D2" s="91"/>
      <c r="E2" s="4"/>
      <c r="F2" s="4"/>
    </row>
    <row r="3" spans="1:13" ht="15.75" thickBot="1" x14ac:dyDescent="0.3">
      <c r="A3" s="8" t="s">
        <v>2</v>
      </c>
      <c r="B3" s="9" t="s">
        <v>0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J3" s="12" t="s">
        <v>9</v>
      </c>
      <c r="K3" s="13" t="s">
        <v>10</v>
      </c>
      <c r="L3" s="13" t="s">
        <v>11</v>
      </c>
      <c r="M3" s="14" t="s">
        <v>12</v>
      </c>
    </row>
    <row r="4" spans="1:13" ht="15.75" thickBot="1" x14ac:dyDescent="0.3">
      <c r="A4" s="15" t="s">
        <v>13</v>
      </c>
      <c r="B4" s="16" t="s">
        <v>14</v>
      </c>
      <c r="C4" s="5">
        <v>5.0999999999999996</v>
      </c>
      <c r="D4" s="5">
        <v>2.95</v>
      </c>
      <c r="E4" s="17">
        <f>C4*D4</f>
        <v>15.045</v>
      </c>
      <c r="F4" s="17">
        <f>E4*0.08</f>
        <v>1.2036</v>
      </c>
      <c r="G4" s="17">
        <f>SUM(E4:E6)</f>
        <v>34.119500000000002</v>
      </c>
      <c r="H4" s="17">
        <f>SUM(F4:F6)</f>
        <v>2.7295599999999998</v>
      </c>
      <c r="J4" s="18">
        <v>2</v>
      </c>
      <c r="K4" s="19">
        <v>7</v>
      </c>
      <c r="L4" s="19">
        <f>K4*J4</f>
        <v>14</v>
      </c>
      <c r="M4" s="20">
        <f>L4/0.08</f>
        <v>175</v>
      </c>
    </row>
    <row r="5" spans="1:13" x14ac:dyDescent="0.25">
      <c r="A5" s="21"/>
      <c r="B5" s="16"/>
      <c r="C5" s="5">
        <v>5.7</v>
      </c>
      <c r="D5" s="5">
        <v>2.46</v>
      </c>
      <c r="E5" s="17">
        <f>C5*D5</f>
        <v>14.022</v>
      </c>
      <c r="F5" s="17">
        <f>E5*0.08</f>
        <v>1.1217600000000001</v>
      </c>
      <c r="G5" s="17"/>
      <c r="H5" s="17"/>
    </row>
    <row r="6" spans="1:13" x14ac:dyDescent="0.25">
      <c r="B6" s="16"/>
      <c r="C6" s="5">
        <v>2.15</v>
      </c>
      <c r="D6" s="5">
        <v>2.35</v>
      </c>
      <c r="E6" s="17">
        <f>C6*D6</f>
        <v>5.0525000000000002</v>
      </c>
      <c r="F6" s="17">
        <f>E6*0.08</f>
        <v>0.4042</v>
      </c>
      <c r="G6" s="5"/>
      <c r="H6" s="5"/>
    </row>
    <row r="7" spans="1:13" x14ac:dyDescent="0.25">
      <c r="A7" s="15" t="s">
        <v>15</v>
      </c>
      <c r="B7" s="16" t="s">
        <v>16</v>
      </c>
      <c r="C7" s="5">
        <v>6</v>
      </c>
      <c r="D7" s="5">
        <v>4.78</v>
      </c>
      <c r="E7" s="17">
        <f t="shared" ref="E7:E16" si="0">C7*D7</f>
        <v>28.68</v>
      </c>
      <c r="F7" s="17">
        <f t="shared" ref="F7:F16" si="1">E7*0.08</f>
        <v>2.2944</v>
      </c>
      <c r="G7" s="17">
        <f t="shared" ref="G7:H9" si="2">SUM(E7:E7)</f>
        <v>28.68</v>
      </c>
      <c r="H7" s="17">
        <f t="shared" si="2"/>
        <v>2.2944</v>
      </c>
    </row>
    <row r="8" spans="1:13" x14ac:dyDescent="0.25">
      <c r="A8" s="15" t="s">
        <v>17</v>
      </c>
      <c r="B8" s="23" t="s">
        <v>18</v>
      </c>
      <c r="C8" s="5">
        <v>4.45</v>
      </c>
      <c r="D8" s="5">
        <v>5</v>
      </c>
      <c r="E8" s="17">
        <f t="shared" si="0"/>
        <v>22.25</v>
      </c>
      <c r="F8" s="17">
        <f t="shared" si="1"/>
        <v>1.78</v>
      </c>
      <c r="G8" s="17">
        <f t="shared" si="2"/>
        <v>22.25</v>
      </c>
      <c r="H8" s="17">
        <f t="shared" si="2"/>
        <v>1.78</v>
      </c>
    </row>
    <row r="9" spans="1:13" x14ac:dyDescent="0.25">
      <c r="A9" s="15" t="s">
        <v>19</v>
      </c>
      <c r="B9" s="23" t="s">
        <v>20</v>
      </c>
      <c r="C9" s="5">
        <v>3.6</v>
      </c>
      <c r="D9" s="5">
        <v>5.85</v>
      </c>
      <c r="E9" s="17">
        <f t="shared" si="0"/>
        <v>21.06</v>
      </c>
      <c r="F9" s="17">
        <f t="shared" si="1"/>
        <v>1.6847999999999999</v>
      </c>
      <c r="G9" s="17">
        <f t="shared" si="2"/>
        <v>21.06</v>
      </c>
      <c r="H9" s="17">
        <f t="shared" si="2"/>
        <v>1.6847999999999999</v>
      </c>
    </row>
    <row r="10" spans="1:13" x14ac:dyDescent="0.25">
      <c r="A10" s="15" t="s">
        <v>21</v>
      </c>
      <c r="B10" s="23" t="s">
        <v>22</v>
      </c>
      <c r="C10" s="5">
        <v>2.35</v>
      </c>
      <c r="D10" s="5">
        <v>3.3</v>
      </c>
      <c r="E10" s="17">
        <f t="shared" si="0"/>
        <v>7.7549999999999999</v>
      </c>
      <c r="F10" s="17">
        <f t="shared" si="1"/>
        <v>0.62039999999999995</v>
      </c>
      <c r="G10" s="17">
        <f>SUM(E10:E11)</f>
        <v>12.0425</v>
      </c>
      <c r="H10" s="17">
        <f>SUM(F10:F11)</f>
        <v>0.96340000000000003</v>
      </c>
    </row>
    <row r="11" spans="1:13" x14ac:dyDescent="0.25">
      <c r="A11" s="21"/>
      <c r="B11" s="16"/>
      <c r="C11" s="24">
        <v>1.75</v>
      </c>
      <c r="D11" s="24">
        <v>2.4500000000000002</v>
      </c>
      <c r="E11" s="25">
        <f t="shared" si="0"/>
        <v>4.2875000000000005</v>
      </c>
      <c r="F11" s="25">
        <f t="shared" si="1"/>
        <v>0.34300000000000003</v>
      </c>
      <c r="G11" s="17"/>
      <c r="H11" s="17"/>
    </row>
    <row r="12" spans="1:13" x14ac:dyDescent="0.25">
      <c r="A12" s="15" t="s">
        <v>23</v>
      </c>
      <c r="B12" s="23" t="s">
        <v>24</v>
      </c>
      <c r="C12" s="5">
        <v>3.42</v>
      </c>
      <c r="D12" s="5">
        <v>3.2</v>
      </c>
      <c r="E12" s="17">
        <f t="shared" si="0"/>
        <v>10.944000000000001</v>
      </c>
      <c r="F12" s="17">
        <f t="shared" si="1"/>
        <v>0.87552000000000008</v>
      </c>
      <c r="G12" s="17">
        <f>E12+E13</f>
        <v>23.701499999999999</v>
      </c>
      <c r="H12" s="17">
        <f>F12+F13</f>
        <v>1.89612</v>
      </c>
    </row>
    <row r="13" spans="1:13" x14ac:dyDescent="0.25">
      <c r="A13" s="21"/>
      <c r="B13" s="16"/>
      <c r="C13" s="24">
        <v>3.15</v>
      </c>
      <c r="D13" s="24">
        <v>4.05</v>
      </c>
      <c r="E13" s="25">
        <f t="shared" si="0"/>
        <v>12.757499999999999</v>
      </c>
      <c r="F13" s="25">
        <f t="shared" si="1"/>
        <v>1.0206</v>
      </c>
      <c r="G13" s="5"/>
      <c r="H13" s="5"/>
    </row>
    <row r="14" spans="1:13" x14ac:dyDescent="0.25">
      <c r="A14" s="15" t="s">
        <v>25</v>
      </c>
      <c r="B14" s="23" t="s">
        <v>26</v>
      </c>
      <c r="C14" s="5">
        <v>3.3</v>
      </c>
      <c r="D14" s="5">
        <v>4.7</v>
      </c>
      <c r="E14" s="17">
        <f t="shared" si="0"/>
        <v>15.51</v>
      </c>
      <c r="F14" s="17">
        <f t="shared" si="1"/>
        <v>1.2407999999999999</v>
      </c>
      <c r="G14" s="17">
        <f>E14+E15+E16</f>
        <v>33.135000000000005</v>
      </c>
      <c r="H14" s="17">
        <f>F14+F15+F16</f>
        <v>2.6507999999999998</v>
      </c>
    </row>
    <row r="15" spans="1:13" x14ac:dyDescent="0.25">
      <c r="A15" s="21"/>
      <c r="B15" s="16"/>
      <c r="C15" s="24">
        <v>4.7</v>
      </c>
      <c r="D15" s="24">
        <v>2.75</v>
      </c>
      <c r="E15" s="25">
        <f t="shared" si="0"/>
        <v>12.925000000000001</v>
      </c>
      <c r="F15" s="25">
        <f t="shared" si="1"/>
        <v>1.034</v>
      </c>
      <c r="G15" s="5"/>
      <c r="H15" s="5"/>
    </row>
    <row r="16" spans="1:13" ht="15.75" thickBot="1" x14ac:dyDescent="0.3">
      <c r="A16" s="21"/>
      <c r="B16" s="16"/>
      <c r="C16" s="24">
        <v>2</v>
      </c>
      <c r="D16" s="24">
        <v>2.35</v>
      </c>
      <c r="E16" s="26">
        <f t="shared" si="0"/>
        <v>4.7</v>
      </c>
      <c r="F16" s="26">
        <f t="shared" si="1"/>
        <v>0.376</v>
      </c>
      <c r="G16" s="27"/>
      <c r="H16" s="27"/>
    </row>
    <row r="17" spans="1:13" ht="15.75" thickBot="1" x14ac:dyDescent="0.3">
      <c r="A17" s="28"/>
      <c r="B17" s="29"/>
      <c r="C17" s="30"/>
      <c r="D17" s="30"/>
      <c r="E17" s="96" t="s">
        <v>27</v>
      </c>
      <c r="F17" s="92"/>
      <c r="G17" s="31">
        <f>SUM(G4:G14)</f>
        <v>174.98849999999999</v>
      </c>
      <c r="H17" s="32">
        <f>SUM(H4:H14)</f>
        <v>13.999079999999999</v>
      </c>
    </row>
    <row r="18" spans="1:13" x14ac:dyDescent="0.25">
      <c r="A18" s="33"/>
      <c r="B18" s="1"/>
      <c r="C18" s="34"/>
      <c r="D18" s="34"/>
      <c r="E18" s="35"/>
      <c r="F18" s="35"/>
      <c r="G18" s="36"/>
      <c r="H18" s="36"/>
      <c r="I18" s="1"/>
    </row>
    <row r="22" spans="1:13" ht="15.75" thickBot="1" x14ac:dyDescent="0.3">
      <c r="A22" s="7"/>
      <c r="B22" s="6"/>
      <c r="C22" s="4"/>
      <c r="D22" s="4"/>
      <c r="E22" s="4"/>
      <c r="F22" s="4"/>
    </row>
    <row r="23" spans="1:13" ht="15.75" thickBot="1" x14ac:dyDescent="0.3">
      <c r="A23" s="7"/>
      <c r="B23" s="6"/>
      <c r="C23" s="97" t="s">
        <v>1</v>
      </c>
      <c r="D23" s="98"/>
      <c r="E23" s="4"/>
      <c r="F23" s="4"/>
      <c r="J23" s="37" t="s">
        <v>9</v>
      </c>
      <c r="K23" s="38" t="s">
        <v>10</v>
      </c>
      <c r="L23" s="38" t="s">
        <v>11</v>
      </c>
      <c r="M23" s="39" t="s">
        <v>12</v>
      </c>
    </row>
    <row r="24" spans="1:13" ht="15.75" thickBot="1" x14ac:dyDescent="0.3">
      <c r="A24" s="8" t="s">
        <v>2</v>
      </c>
      <c r="B24" s="9" t="s">
        <v>0</v>
      </c>
      <c r="C24" s="10" t="s">
        <v>3</v>
      </c>
      <c r="D24" s="10" t="s">
        <v>4</v>
      </c>
      <c r="E24" s="10" t="s">
        <v>5</v>
      </c>
      <c r="F24" s="10" t="s">
        <v>6</v>
      </c>
      <c r="G24" s="10" t="s">
        <v>7</v>
      </c>
      <c r="H24" s="11" t="s">
        <v>8</v>
      </c>
      <c r="J24" s="40">
        <v>4</v>
      </c>
      <c r="K24" s="41">
        <v>7</v>
      </c>
      <c r="L24" s="41">
        <f>K24*J24</f>
        <v>28</v>
      </c>
      <c r="M24" s="42">
        <f>L24/0.08</f>
        <v>350</v>
      </c>
    </row>
    <row r="25" spans="1:13" x14ac:dyDescent="0.25">
      <c r="A25" s="15" t="s">
        <v>28</v>
      </c>
      <c r="B25" s="16" t="s">
        <v>29</v>
      </c>
      <c r="C25" s="5">
        <v>3.5</v>
      </c>
      <c r="D25" s="5">
        <v>3.5</v>
      </c>
      <c r="E25" s="17">
        <f>C25*D25</f>
        <v>12.25</v>
      </c>
      <c r="F25" s="17">
        <f>E25*0.08</f>
        <v>0.98</v>
      </c>
      <c r="G25" s="17">
        <f>SUM(E25:E26)</f>
        <v>37.99</v>
      </c>
      <c r="H25" s="17">
        <f>SUM(F25:F26)</f>
        <v>3.0392000000000001</v>
      </c>
    </row>
    <row r="26" spans="1:13" x14ac:dyDescent="0.25">
      <c r="A26" s="21"/>
      <c r="B26" s="16"/>
      <c r="C26" s="5">
        <v>3.6</v>
      </c>
      <c r="D26" s="5">
        <v>7.15</v>
      </c>
      <c r="E26" s="17">
        <f>C26*D26</f>
        <v>25.740000000000002</v>
      </c>
      <c r="F26" s="17">
        <f>E26*0.08</f>
        <v>2.0592000000000001</v>
      </c>
      <c r="G26" s="17"/>
      <c r="H26" s="17"/>
      <c r="L26" s="43"/>
    </row>
    <row r="27" spans="1:13" x14ac:dyDescent="0.25">
      <c r="A27" s="15" t="s">
        <v>30</v>
      </c>
      <c r="B27" s="16" t="s">
        <v>31</v>
      </c>
      <c r="C27" s="5">
        <v>2.2000000000000002</v>
      </c>
      <c r="D27" s="5">
        <v>2.0499999999999998</v>
      </c>
      <c r="E27" s="17">
        <f>C27*D27</f>
        <v>4.51</v>
      </c>
      <c r="F27" s="17">
        <f>E27*0.08</f>
        <v>0.36080000000000001</v>
      </c>
      <c r="G27" s="17">
        <f>SUM(E27)</f>
        <v>4.51</v>
      </c>
      <c r="H27" s="17">
        <f>SUM(F27)</f>
        <v>0.36080000000000001</v>
      </c>
    </row>
    <row r="28" spans="1:13" x14ac:dyDescent="0.25">
      <c r="A28" s="15" t="s">
        <v>32</v>
      </c>
      <c r="B28" s="23" t="s">
        <v>33</v>
      </c>
      <c r="C28" s="5">
        <v>3.45</v>
      </c>
      <c r="D28" s="5">
        <v>5.66</v>
      </c>
      <c r="E28" s="17">
        <f>C28*D28</f>
        <v>19.527000000000001</v>
      </c>
      <c r="F28" s="17">
        <f>E28*0.08</f>
        <v>1.5621600000000002</v>
      </c>
      <c r="G28" s="17">
        <f>SUM(E28:E31)</f>
        <v>68.432000000000002</v>
      </c>
      <c r="H28" s="17">
        <f>SUM(F28:F31)</f>
        <v>5.4745600000000003</v>
      </c>
    </row>
    <row r="29" spans="1:13" x14ac:dyDescent="0.25">
      <c r="A29" s="21"/>
      <c r="B29" s="16"/>
      <c r="C29" s="24">
        <v>3.2</v>
      </c>
      <c r="D29" s="24">
        <v>5.65</v>
      </c>
      <c r="E29" s="17">
        <f t="shared" ref="E29:E49" si="3">C29*D29</f>
        <v>18.080000000000002</v>
      </c>
      <c r="F29" s="17">
        <f t="shared" ref="F29:F48" si="4">E29*0.08</f>
        <v>1.4464000000000001</v>
      </c>
      <c r="G29" s="17"/>
      <c r="H29" s="17"/>
    </row>
    <row r="30" spans="1:13" x14ac:dyDescent="0.25">
      <c r="A30" s="21"/>
      <c r="B30" s="16"/>
      <c r="C30" s="24">
        <v>3.35</v>
      </c>
      <c r="D30" s="24">
        <v>2.7</v>
      </c>
      <c r="E30" s="17">
        <f t="shared" si="3"/>
        <v>9.0450000000000017</v>
      </c>
      <c r="F30" s="17">
        <f t="shared" si="4"/>
        <v>0.72360000000000013</v>
      </c>
      <c r="G30" s="5"/>
      <c r="H30" s="5"/>
    </row>
    <row r="31" spans="1:13" x14ac:dyDescent="0.25">
      <c r="A31" s="21"/>
      <c r="B31" s="16"/>
      <c r="C31" s="24">
        <v>5.5</v>
      </c>
      <c r="D31" s="24">
        <v>3.96</v>
      </c>
      <c r="E31" s="25">
        <f t="shared" si="3"/>
        <v>21.78</v>
      </c>
      <c r="F31" s="25">
        <f t="shared" si="4"/>
        <v>1.7424000000000002</v>
      </c>
      <c r="G31" s="5"/>
      <c r="H31" s="5"/>
    </row>
    <row r="32" spans="1:13" x14ac:dyDescent="0.25">
      <c r="A32" s="15" t="s">
        <v>34</v>
      </c>
      <c r="B32" s="23" t="s">
        <v>35</v>
      </c>
      <c r="C32" s="5">
        <v>3.5</v>
      </c>
      <c r="D32" s="5">
        <v>4</v>
      </c>
      <c r="E32" s="17">
        <f t="shared" si="3"/>
        <v>14</v>
      </c>
      <c r="F32" s="17">
        <f t="shared" si="4"/>
        <v>1.1200000000000001</v>
      </c>
      <c r="G32" s="17">
        <f>SUM(E32)</f>
        <v>14</v>
      </c>
      <c r="H32" s="17">
        <f>SUM(F32)</f>
        <v>1.1200000000000001</v>
      </c>
    </row>
    <row r="33" spans="1:11" x14ac:dyDescent="0.25">
      <c r="A33" s="15" t="s">
        <v>36</v>
      </c>
      <c r="B33" s="23" t="s">
        <v>37</v>
      </c>
      <c r="C33" s="5">
        <v>3.85</v>
      </c>
      <c r="D33" s="5">
        <v>2.8</v>
      </c>
      <c r="E33" s="17">
        <f t="shared" si="3"/>
        <v>10.78</v>
      </c>
      <c r="F33" s="17">
        <f t="shared" si="4"/>
        <v>0.86239999999999994</v>
      </c>
      <c r="G33" s="17">
        <f>SUM(E33)</f>
        <v>10.78</v>
      </c>
      <c r="H33" s="17">
        <f>SUM(F33)</f>
        <v>0.86239999999999994</v>
      </c>
      <c r="J33" s="43"/>
    </row>
    <row r="34" spans="1:11" x14ac:dyDescent="0.25">
      <c r="A34" s="15" t="s">
        <v>38</v>
      </c>
      <c r="B34" s="23" t="s">
        <v>39</v>
      </c>
      <c r="C34" s="5">
        <v>5.35</v>
      </c>
      <c r="D34" s="5">
        <v>3.8</v>
      </c>
      <c r="E34" s="17">
        <f t="shared" si="3"/>
        <v>20.329999999999998</v>
      </c>
      <c r="F34" s="17">
        <f t="shared" si="4"/>
        <v>1.6263999999999998</v>
      </c>
      <c r="G34" s="17">
        <f>E34</f>
        <v>20.329999999999998</v>
      </c>
      <c r="H34" s="17">
        <f>F34</f>
        <v>1.6263999999999998</v>
      </c>
    </row>
    <row r="35" spans="1:11" x14ac:dyDescent="0.25">
      <c r="A35" s="15" t="s">
        <v>40</v>
      </c>
      <c r="B35" s="23" t="s">
        <v>41</v>
      </c>
      <c r="C35" s="5">
        <v>3.1</v>
      </c>
      <c r="D35" s="5">
        <v>3.3</v>
      </c>
      <c r="E35" s="17">
        <f t="shared" si="3"/>
        <v>10.23</v>
      </c>
      <c r="F35" s="17">
        <f t="shared" si="4"/>
        <v>0.81840000000000002</v>
      </c>
      <c r="G35" s="17">
        <f>SUM(E35:E37)</f>
        <v>18.54</v>
      </c>
      <c r="H35" s="17">
        <f>SUM(F35:F37)</f>
        <v>1.4832000000000001</v>
      </c>
    </row>
    <row r="36" spans="1:11" x14ac:dyDescent="0.25">
      <c r="A36" s="21"/>
      <c r="B36" s="16"/>
      <c r="C36" s="24">
        <v>3.25</v>
      </c>
      <c r="D36" s="24">
        <v>1.2</v>
      </c>
      <c r="E36" s="17">
        <f t="shared" si="3"/>
        <v>3.9</v>
      </c>
      <c r="F36" s="17">
        <f t="shared" si="4"/>
        <v>0.312</v>
      </c>
      <c r="G36" s="5"/>
      <c r="H36" s="5"/>
      <c r="J36" s="43"/>
      <c r="K36" s="43"/>
    </row>
    <row r="37" spans="1:11" x14ac:dyDescent="0.25">
      <c r="A37" s="15"/>
      <c r="B37" s="23"/>
      <c r="C37" s="24">
        <v>2.1</v>
      </c>
      <c r="D37" s="24">
        <v>2.1</v>
      </c>
      <c r="E37" s="17">
        <f t="shared" si="3"/>
        <v>4.41</v>
      </c>
      <c r="F37" s="17">
        <f t="shared" si="4"/>
        <v>0.3528</v>
      </c>
      <c r="G37" s="17"/>
      <c r="H37" s="17"/>
      <c r="K37" s="44"/>
    </row>
    <row r="38" spans="1:11" x14ac:dyDescent="0.25">
      <c r="A38" s="15" t="s">
        <v>42</v>
      </c>
      <c r="B38" s="23" t="s">
        <v>43</v>
      </c>
      <c r="C38" s="24">
        <v>4.0999999999999996</v>
      </c>
      <c r="D38" s="24">
        <v>1.3</v>
      </c>
      <c r="E38" s="17">
        <f t="shared" si="3"/>
        <v>5.33</v>
      </c>
      <c r="F38" s="17">
        <f t="shared" si="4"/>
        <v>0.4264</v>
      </c>
      <c r="G38" s="17">
        <f>SUM(E38:E41)</f>
        <v>30.457999999999998</v>
      </c>
      <c r="H38" s="17">
        <f>SUM(F38:F41)</f>
        <v>2.4366400000000001</v>
      </c>
    </row>
    <row r="39" spans="1:11" x14ac:dyDescent="0.25">
      <c r="A39" s="15"/>
      <c r="B39" s="16"/>
      <c r="C39" s="24">
        <v>1.9</v>
      </c>
      <c r="D39" s="24">
        <v>2.5</v>
      </c>
      <c r="E39" s="17">
        <f t="shared" si="3"/>
        <v>4.75</v>
      </c>
      <c r="F39" s="17">
        <f t="shared" si="4"/>
        <v>0.38</v>
      </c>
      <c r="G39" s="5"/>
      <c r="H39" s="5"/>
    </row>
    <row r="40" spans="1:11" x14ac:dyDescent="0.25">
      <c r="A40" s="15"/>
      <c r="B40" s="23"/>
      <c r="C40" s="24">
        <v>5.3</v>
      </c>
      <c r="D40" s="24">
        <v>3.3</v>
      </c>
      <c r="E40" s="17">
        <f t="shared" si="3"/>
        <v>17.489999999999998</v>
      </c>
      <c r="F40" s="17">
        <f t="shared" si="4"/>
        <v>1.3992</v>
      </c>
      <c r="G40" s="17"/>
      <c r="H40" s="17"/>
    </row>
    <row r="41" spans="1:11" x14ac:dyDescent="0.25">
      <c r="A41" s="15"/>
      <c r="B41" s="23"/>
      <c r="C41" s="24">
        <v>1.52</v>
      </c>
      <c r="D41" s="24">
        <v>1.9</v>
      </c>
      <c r="E41" s="17">
        <f t="shared" si="3"/>
        <v>2.8879999999999999</v>
      </c>
      <c r="F41" s="17">
        <f t="shared" si="4"/>
        <v>0.23104</v>
      </c>
      <c r="G41" s="17"/>
      <c r="H41" s="17"/>
    </row>
    <row r="42" spans="1:11" x14ac:dyDescent="0.25">
      <c r="A42" s="15" t="s">
        <v>44</v>
      </c>
      <c r="B42" s="16" t="s">
        <v>45</v>
      </c>
      <c r="C42" s="24">
        <v>4.8</v>
      </c>
      <c r="D42" s="24">
        <v>4.5999999999999996</v>
      </c>
      <c r="E42" s="17">
        <f t="shared" si="3"/>
        <v>22.08</v>
      </c>
      <c r="F42" s="17">
        <f t="shared" si="4"/>
        <v>1.7664</v>
      </c>
      <c r="G42" s="17">
        <f>SUM(E42:E43)</f>
        <v>42.077500000000001</v>
      </c>
      <c r="H42" s="17">
        <f>SUM(F42:F43)</f>
        <v>3.3662000000000001</v>
      </c>
    </row>
    <row r="43" spans="1:11" x14ac:dyDescent="0.25">
      <c r="A43" s="15"/>
      <c r="B43" s="23"/>
      <c r="C43" s="5">
        <v>4.21</v>
      </c>
      <c r="D43" s="5">
        <v>4.75</v>
      </c>
      <c r="E43" s="17">
        <f t="shared" si="3"/>
        <v>19.997499999999999</v>
      </c>
      <c r="F43" s="17">
        <f t="shared" si="4"/>
        <v>1.5997999999999999</v>
      </c>
      <c r="G43" s="17"/>
      <c r="H43" s="17"/>
    </row>
    <row r="44" spans="1:11" x14ac:dyDescent="0.25">
      <c r="A44" s="15" t="s">
        <v>46</v>
      </c>
      <c r="B44" s="16" t="s">
        <v>47</v>
      </c>
      <c r="C44" s="24">
        <v>4.6500000000000004</v>
      </c>
      <c r="D44" s="24">
        <v>5.4</v>
      </c>
      <c r="E44" s="25">
        <f t="shared" si="3"/>
        <v>25.110000000000003</v>
      </c>
      <c r="F44" s="25">
        <f t="shared" si="4"/>
        <v>2.0088000000000004</v>
      </c>
      <c r="G44" s="17">
        <f>SUM(E44:E45)</f>
        <v>53.945500000000003</v>
      </c>
      <c r="H44" s="17">
        <f>SUM(F44:F45)</f>
        <v>4.3156400000000001</v>
      </c>
    </row>
    <row r="45" spans="1:11" x14ac:dyDescent="0.25">
      <c r="A45" s="21"/>
      <c r="B45" s="16"/>
      <c r="C45" s="24">
        <v>5.71</v>
      </c>
      <c r="D45" s="24">
        <v>5.05</v>
      </c>
      <c r="E45" s="25">
        <f t="shared" si="3"/>
        <v>28.8355</v>
      </c>
      <c r="F45" s="25">
        <f t="shared" si="4"/>
        <v>2.3068400000000002</v>
      </c>
      <c r="G45" s="5"/>
      <c r="H45" s="5"/>
    </row>
    <row r="46" spans="1:11" x14ac:dyDescent="0.25">
      <c r="A46" s="15" t="s">
        <v>48</v>
      </c>
      <c r="B46" s="16" t="s">
        <v>49</v>
      </c>
      <c r="C46" s="24">
        <v>4.75</v>
      </c>
      <c r="D46" s="24">
        <v>3</v>
      </c>
      <c r="E46" s="25">
        <f t="shared" si="3"/>
        <v>14.25</v>
      </c>
      <c r="F46" s="25">
        <f t="shared" si="4"/>
        <v>1.1400000000000001</v>
      </c>
      <c r="G46" s="17">
        <f>SUM(E46:E48)</f>
        <v>20.83</v>
      </c>
      <c r="H46" s="17">
        <f>SUM(F46:F48)</f>
        <v>1.6664000000000003</v>
      </c>
    </row>
    <row r="47" spans="1:11" x14ac:dyDescent="0.25">
      <c r="A47" s="21"/>
      <c r="B47" s="16"/>
      <c r="C47" s="24">
        <v>3.5</v>
      </c>
      <c r="D47" s="24">
        <v>1.48</v>
      </c>
      <c r="E47" s="25">
        <f t="shared" si="3"/>
        <v>5.18</v>
      </c>
      <c r="F47" s="25">
        <f t="shared" si="4"/>
        <v>0.41439999999999999</v>
      </c>
      <c r="G47" s="5"/>
      <c r="H47" s="5"/>
    </row>
    <row r="48" spans="1:11" x14ac:dyDescent="0.25">
      <c r="A48" s="21"/>
      <c r="B48" s="16"/>
      <c r="C48" s="24">
        <v>1</v>
      </c>
      <c r="D48" s="24">
        <v>1.4</v>
      </c>
      <c r="E48" s="25">
        <f t="shared" si="3"/>
        <v>1.4</v>
      </c>
      <c r="F48" s="25">
        <f t="shared" si="4"/>
        <v>0.11199999999999999</v>
      </c>
      <c r="G48" s="5"/>
      <c r="H48" s="5"/>
    </row>
    <row r="49" spans="1:13" x14ac:dyDescent="0.25">
      <c r="A49" s="15" t="s">
        <v>50</v>
      </c>
      <c r="B49" s="16" t="s">
        <v>51</v>
      </c>
      <c r="C49" s="24">
        <v>4.8499999999999996</v>
      </c>
      <c r="D49" s="24">
        <v>5.8</v>
      </c>
      <c r="E49" s="25">
        <f t="shared" si="3"/>
        <v>28.129999999999995</v>
      </c>
      <c r="F49" s="25">
        <f>E49*0.08</f>
        <v>2.2503999999999995</v>
      </c>
      <c r="G49" s="17">
        <f>E49</f>
        <v>28.129999999999995</v>
      </c>
      <c r="H49" s="17">
        <f>F49</f>
        <v>2.2503999999999995</v>
      </c>
    </row>
    <row r="50" spans="1:13" ht="15.75" thickBot="1" x14ac:dyDescent="0.3">
      <c r="E50" s="88" t="s">
        <v>27</v>
      </c>
      <c r="F50" s="89"/>
      <c r="G50" s="45">
        <f>SUM(G25:G49)</f>
        <v>350.02299999999991</v>
      </c>
      <c r="H50" s="45">
        <f>SUM(H25:H49)</f>
        <v>28.001839999999998</v>
      </c>
    </row>
    <row r="53" spans="1:13" ht="15.75" thickBot="1" x14ac:dyDescent="0.3">
      <c r="A53" s="7"/>
      <c r="B53" s="6"/>
      <c r="C53" s="4"/>
      <c r="D53" s="4"/>
      <c r="E53" s="4"/>
      <c r="F53" s="4"/>
    </row>
    <row r="54" spans="1:13" ht="15.75" thickBot="1" x14ac:dyDescent="0.3">
      <c r="A54" s="7"/>
      <c r="B54" s="6"/>
      <c r="C54" s="97" t="s">
        <v>1</v>
      </c>
      <c r="D54" s="98"/>
      <c r="E54" s="4"/>
      <c r="F54" s="4"/>
      <c r="J54" s="37" t="s">
        <v>9</v>
      </c>
      <c r="K54" s="38" t="s">
        <v>10</v>
      </c>
      <c r="L54" s="38" t="s">
        <v>11</v>
      </c>
      <c r="M54" s="39" t="s">
        <v>12</v>
      </c>
    </row>
    <row r="55" spans="1:13" ht="15.75" thickBot="1" x14ac:dyDescent="0.3">
      <c r="A55" s="8" t="s">
        <v>2</v>
      </c>
      <c r="B55" s="9" t="s">
        <v>0</v>
      </c>
      <c r="C55" s="10" t="s">
        <v>3</v>
      </c>
      <c r="D55" s="10" t="s">
        <v>4</v>
      </c>
      <c r="E55" s="10" t="s">
        <v>5</v>
      </c>
      <c r="F55" s="10" t="s">
        <v>6</v>
      </c>
      <c r="G55" s="10" t="s">
        <v>7</v>
      </c>
      <c r="H55" s="11" t="s">
        <v>8</v>
      </c>
      <c r="J55" s="40">
        <v>2</v>
      </c>
      <c r="K55" s="41">
        <v>7</v>
      </c>
      <c r="L55" s="41">
        <f>J55*K55</f>
        <v>14</v>
      </c>
      <c r="M55" s="42">
        <f>L55/0.08</f>
        <v>175</v>
      </c>
    </row>
    <row r="56" spans="1:13" x14ac:dyDescent="0.25">
      <c r="A56" s="15" t="s">
        <v>52</v>
      </c>
      <c r="B56" s="16" t="s">
        <v>53</v>
      </c>
      <c r="C56" s="5">
        <v>6.84</v>
      </c>
      <c r="D56" s="5">
        <v>4.0999999999999996</v>
      </c>
      <c r="E56" s="17">
        <f>C56*D56</f>
        <v>28.043999999999997</v>
      </c>
      <c r="F56" s="17">
        <f t="shared" ref="F56:F64" si="5">E56*0.08</f>
        <v>2.2435199999999997</v>
      </c>
      <c r="G56" s="17">
        <f>SUM(E56)</f>
        <v>28.043999999999997</v>
      </c>
      <c r="H56" s="17">
        <f>SUM(F56)</f>
        <v>2.2435199999999997</v>
      </c>
    </row>
    <row r="57" spans="1:13" x14ac:dyDescent="0.25">
      <c r="A57" s="15" t="s">
        <v>54</v>
      </c>
      <c r="B57" s="16" t="s">
        <v>55</v>
      </c>
      <c r="C57" s="5">
        <v>3.53</v>
      </c>
      <c r="D57" s="5">
        <v>7.4</v>
      </c>
      <c r="E57" s="17">
        <f t="shared" ref="E57:E59" si="6">C57*D57</f>
        <v>26.122</v>
      </c>
      <c r="F57" s="17">
        <f t="shared" si="5"/>
        <v>2.0897600000000001</v>
      </c>
      <c r="G57" s="17">
        <f>SUM(E57:E59)</f>
        <v>50.252000000000002</v>
      </c>
      <c r="H57" s="17">
        <f>SUM(F57:F59)</f>
        <v>4.0201600000000006</v>
      </c>
    </row>
    <row r="58" spans="1:13" x14ac:dyDescent="0.25">
      <c r="A58" s="15"/>
      <c r="B58" s="16"/>
      <c r="C58" s="24">
        <v>3.7</v>
      </c>
      <c r="D58" s="24">
        <v>5.7</v>
      </c>
      <c r="E58" s="17">
        <f t="shared" si="6"/>
        <v>21.090000000000003</v>
      </c>
      <c r="F58" s="17">
        <f t="shared" si="5"/>
        <v>1.6872000000000003</v>
      </c>
      <c r="G58" s="17"/>
      <c r="H58" s="17"/>
    </row>
    <row r="59" spans="1:13" x14ac:dyDescent="0.25">
      <c r="A59" s="15"/>
      <c r="B59" s="16"/>
      <c r="C59" s="24">
        <v>1.9</v>
      </c>
      <c r="D59" s="24">
        <v>1.6</v>
      </c>
      <c r="E59" s="17">
        <f t="shared" si="6"/>
        <v>3.04</v>
      </c>
      <c r="F59" s="17">
        <f t="shared" si="5"/>
        <v>0.2432</v>
      </c>
      <c r="G59" s="17"/>
      <c r="H59" s="17"/>
    </row>
    <row r="60" spans="1:13" x14ac:dyDescent="0.25">
      <c r="A60" s="15" t="s">
        <v>56</v>
      </c>
      <c r="B60" s="23" t="s">
        <v>57</v>
      </c>
      <c r="C60" s="5">
        <v>4.9400000000000004</v>
      </c>
      <c r="D60" s="5">
        <v>6.02</v>
      </c>
      <c r="E60" s="17">
        <f>C60*D60</f>
        <v>29.738800000000001</v>
      </c>
      <c r="F60" s="17">
        <f t="shared" si="5"/>
        <v>2.3791040000000003</v>
      </c>
      <c r="G60" s="17">
        <f>SUM(E60)</f>
        <v>29.738800000000001</v>
      </c>
      <c r="H60" s="17">
        <f>SUM(F60)</f>
        <v>2.3791040000000003</v>
      </c>
    </row>
    <row r="61" spans="1:13" x14ac:dyDescent="0.25">
      <c r="A61" s="15" t="s">
        <v>58</v>
      </c>
      <c r="B61" s="16" t="s">
        <v>59</v>
      </c>
      <c r="C61" s="24">
        <v>4.05</v>
      </c>
      <c r="D61" s="24">
        <v>4.07</v>
      </c>
      <c r="E61" s="25">
        <f>C61*D61</f>
        <v>16.483499999999999</v>
      </c>
      <c r="F61" s="25">
        <f t="shared" si="5"/>
        <v>1.3186800000000001</v>
      </c>
      <c r="G61" s="17">
        <f>SUM(E61:E63)</f>
        <v>47.203299999999999</v>
      </c>
      <c r="H61" s="17">
        <f>SUM(F61:F63)</f>
        <v>3.7762640000000003</v>
      </c>
    </row>
    <row r="62" spans="1:13" x14ac:dyDescent="0.25">
      <c r="A62" s="21"/>
      <c r="B62" s="16"/>
      <c r="C62" s="24">
        <v>4.01</v>
      </c>
      <c r="D62" s="24">
        <v>3.77</v>
      </c>
      <c r="E62" s="25">
        <f>C62*D62</f>
        <v>15.117699999999999</v>
      </c>
      <c r="F62" s="25">
        <f t="shared" si="5"/>
        <v>1.209416</v>
      </c>
      <c r="G62" s="5"/>
      <c r="H62" s="5"/>
    </row>
    <row r="63" spans="1:13" x14ac:dyDescent="0.25">
      <c r="A63" s="21"/>
      <c r="B63" s="16"/>
      <c r="C63" s="24">
        <v>3.93</v>
      </c>
      <c r="D63" s="24">
        <v>3.97</v>
      </c>
      <c r="E63" s="25">
        <f>C63*D63</f>
        <v>15.602100000000002</v>
      </c>
      <c r="F63" s="25">
        <f t="shared" si="5"/>
        <v>1.2481680000000002</v>
      </c>
      <c r="G63" s="5"/>
      <c r="H63" s="5"/>
    </row>
    <row r="64" spans="1:13" x14ac:dyDescent="0.25">
      <c r="A64" s="15" t="s">
        <v>60</v>
      </c>
      <c r="B64" s="23" t="s">
        <v>61</v>
      </c>
      <c r="C64" s="5">
        <v>5.2</v>
      </c>
      <c r="D64" s="5">
        <v>3.8</v>
      </c>
      <c r="E64" s="17">
        <f>C64*D64</f>
        <v>19.759999999999998</v>
      </c>
      <c r="F64" s="17">
        <f t="shared" si="5"/>
        <v>1.5808</v>
      </c>
      <c r="G64" s="17">
        <f>SUM(E64)</f>
        <v>19.759999999999998</v>
      </c>
      <c r="H64" s="17">
        <f>SUM(F64)</f>
        <v>1.5808</v>
      </c>
    </row>
    <row r="65" spans="1:13" ht="15.75" thickBot="1" x14ac:dyDescent="0.3">
      <c r="A65" s="33"/>
      <c r="B65" s="1"/>
      <c r="C65" s="34"/>
      <c r="D65" s="34"/>
      <c r="E65" s="94" t="s">
        <v>27</v>
      </c>
      <c r="F65" s="94"/>
      <c r="G65" s="45">
        <f>SUM(G56:G64)</f>
        <v>174.99809999999997</v>
      </c>
      <c r="H65" s="45">
        <f>SUM(H56:H64)</f>
        <v>13.999848</v>
      </c>
    </row>
    <row r="66" spans="1:13" x14ac:dyDescent="0.25">
      <c r="L66" s="43"/>
    </row>
    <row r="67" spans="1:13" x14ac:dyDescent="0.25">
      <c r="A67" s="46"/>
      <c r="B67" s="47"/>
      <c r="C67" s="36"/>
      <c r="D67" s="36"/>
      <c r="E67" s="48"/>
      <c r="F67" s="48"/>
      <c r="G67" s="48"/>
      <c r="H67" s="48"/>
    </row>
    <row r="68" spans="1:13" x14ac:dyDescent="0.25">
      <c r="A68" s="33"/>
      <c r="B68" s="1"/>
      <c r="C68" s="34"/>
      <c r="D68" s="34"/>
      <c r="E68" s="35"/>
      <c r="F68" s="35"/>
      <c r="G68" s="48"/>
      <c r="H68" s="48"/>
    </row>
    <row r="69" spans="1:13" x14ac:dyDescent="0.25">
      <c r="A69" s="46"/>
      <c r="B69" s="47"/>
      <c r="C69" s="36"/>
      <c r="D69" s="36"/>
      <c r="E69" s="48"/>
      <c r="F69" s="48"/>
      <c r="G69" s="48"/>
      <c r="H69" s="48"/>
    </row>
    <row r="70" spans="1:13" x14ac:dyDescent="0.25">
      <c r="A70" s="95"/>
      <c r="B70" s="95"/>
      <c r="C70" s="95"/>
      <c r="D70" s="95"/>
      <c r="E70" s="95"/>
      <c r="F70" s="95"/>
      <c r="G70" s="95"/>
      <c r="H70" s="95"/>
      <c r="I70" s="47"/>
      <c r="J70" s="34"/>
      <c r="K70" s="34"/>
      <c r="L70" s="34"/>
      <c r="M70" s="34"/>
    </row>
    <row r="71" spans="1:13" x14ac:dyDescent="0.25">
      <c r="A71" s="49"/>
      <c r="B71" s="50"/>
      <c r="C71" s="2"/>
      <c r="D71" s="2"/>
      <c r="E71" s="2"/>
      <c r="F71" s="2"/>
      <c r="G71" s="34"/>
      <c r="H71" s="34"/>
      <c r="I71" s="47"/>
      <c r="J71" s="34"/>
      <c r="K71" s="34"/>
      <c r="L71" s="34"/>
      <c r="M71" s="34"/>
    </row>
    <row r="72" spans="1:13" x14ac:dyDescent="0.25">
      <c r="A72" s="49"/>
      <c r="B72" s="50"/>
      <c r="C72" s="2"/>
      <c r="D72" s="2"/>
      <c r="E72" s="2"/>
      <c r="F72" s="2"/>
      <c r="G72" s="34"/>
      <c r="H72" s="34"/>
      <c r="I72" s="47"/>
      <c r="J72" s="2"/>
      <c r="K72" s="2"/>
      <c r="L72" s="2"/>
      <c r="M72" s="2"/>
    </row>
    <row r="73" spans="1:13" ht="15.75" thickBot="1" x14ac:dyDescent="0.3">
      <c r="A73" s="49"/>
      <c r="B73" s="50"/>
      <c r="C73" s="2"/>
      <c r="D73" s="2"/>
      <c r="E73" s="2"/>
      <c r="F73" s="2"/>
      <c r="G73" s="2"/>
      <c r="H73" s="2"/>
      <c r="I73" s="47"/>
      <c r="J73" s="34"/>
      <c r="K73" s="34"/>
      <c r="L73" s="34"/>
      <c r="M73" s="34"/>
    </row>
    <row r="74" spans="1:13" ht="15.75" thickBot="1" x14ac:dyDescent="0.3">
      <c r="A74" s="51"/>
      <c r="B74" s="47"/>
      <c r="C74" s="34"/>
      <c r="D74" s="34"/>
      <c r="E74" s="52" t="s">
        <v>62</v>
      </c>
      <c r="F74" s="53"/>
      <c r="G74" s="53">
        <f>G17+G50+G65</f>
        <v>700.00959999999986</v>
      </c>
      <c r="H74" s="54">
        <f>H17+H50+H65</f>
        <v>56.000767999999994</v>
      </c>
      <c r="I74" s="47"/>
      <c r="J74" s="34"/>
      <c r="K74" s="34"/>
      <c r="L74" s="34"/>
      <c r="M74" s="34"/>
    </row>
    <row r="75" spans="1:13" x14ac:dyDescent="0.25">
      <c r="A75" s="55"/>
      <c r="B75" s="47"/>
      <c r="C75" s="34"/>
      <c r="D75" s="34"/>
      <c r="E75" s="35"/>
      <c r="F75" s="35"/>
      <c r="G75" s="35"/>
      <c r="H75" s="35"/>
      <c r="I75" s="47"/>
      <c r="J75" s="34"/>
      <c r="K75" s="34"/>
      <c r="L75" s="34"/>
      <c r="M75" s="34"/>
    </row>
    <row r="76" spans="1:13" x14ac:dyDescent="0.25">
      <c r="A76" s="51"/>
      <c r="B76" s="47"/>
      <c r="C76" s="34"/>
      <c r="D76" s="34"/>
      <c r="E76" s="35"/>
      <c r="F76" s="35"/>
      <c r="G76" s="35"/>
      <c r="H76" s="35"/>
      <c r="I76" s="47"/>
      <c r="J76" s="34"/>
      <c r="K76" s="34"/>
      <c r="L76" s="34"/>
      <c r="M76" s="34"/>
    </row>
    <row r="77" spans="1:13" x14ac:dyDescent="0.25">
      <c r="A77" s="55"/>
      <c r="B77" s="47"/>
      <c r="C77" s="34"/>
      <c r="D77" s="34"/>
      <c r="E77" s="34"/>
      <c r="F77" s="34"/>
      <c r="G77" s="34"/>
      <c r="H77" s="34"/>
      <c r="I77" s="47"/>
      <c r="J77" s="34"/>
      <c r="K77" s="34"/>
      <c r="L77" s="34"/>
      <c r="M77" s="34"/>
    </row>
    <row r="78" spans="1:13" x14ac:dyDescent="0.25">
      <c r="A78" s="51"/>
      <c r="B78" s="47"/>
      <c r="C78" s="34"/>
      <c r="D78" s="34"/>
      <c r="E78" s="35"/>
      <c r="F78" s="35"/>
      <c r="G78" s="35"/>
      <c r="H78" s="35"/>
      <c r="I78" s="47"/>
      <c r="J78" s="34"/>
      <c r="K78" s="34"/>
      <c r="L78" s="34"/>
      <c r="M78" s="34"/>
    </row>
    <row r="79" spans="1:13" ht="15.75" thickBot="1" x14ac:dyDescent="0.3">
      <c r="A79" s="7"/>
      <c r="B79" s="6"/>
      <c r="C79" s="4"/>
      <c r="D79" s="4"/>
      <c r="E79" s="4"/>
      <c r="F79" s="4"/>
    </row>
    <row r="80" spans="1:13" ht="15.75" thickBot="1" x14ac:dyDescent="0.3">
      <c r="A80" s="7"/>
      <c r="B80" s="6"/>
      <c r="C80" s="90" t="s">
        <v>1</v>
      </c>
      <c r="D80" s="91"/>
      <c r="E80" s="4"/>
      <c r="F80" s="4"/>
    </row>
    <row r="81" spans="1:13" ht="15.75" thickBot="1" x14ac:dyDescent="0.3">
      <c r="A81" s="8" t="s">
        <v>2</v>
      </c>
      <c r="B81" s="9" t="s">
        <v>0</v>
      </c>
      <c r="C81" s="10" t="s">
        <v>3</v>
      </c>
      <c r="D81" s="10" t="s">
        <v>4</v>
      </c>
      <c r="E81" s="10" t="s">
        <v>5</v>
      </c>
      <c r="F81" s="10" t="s">
        <v>6</v>
      </c>
      <c r="G81" s="10" t="s">
        <v>7</v>
      </c>
      <c r="H81" s="11" t="s">
        <v>8</v>
      </c>
      <c r="J81" s="12" t="s">
        <v>9</v>
      </c>
      <c r="K81" s="13" t="s">
        <v>10</v>
      </c>
      <c r="L81" s="13" t="s">
        <v>11</v>
      </c>
      <c r="M81" s="14" t="s">
        <v>12</v>
      </c>
    </row>
    <row r="82" spans="1:13" ht="15.75" thickBot="1" x14ac:dyDescent="0.3">
      <c r="A82" s="15" t="s">
        <v>63</v>
      </c>
      <c r="B82" s="16" t="s">
        <v>64</v>
      </c>
      <c r="C82" s="5">
        <v>4.8</v>
      </c>
      <c r="D82" s="5">
        <v>7.4</v>
      </c>
      <c r="E82" s="17">
        <f>C82*D82</f>
        <v>35.520000000000003</v>
      </c>
      <c r="F82" s="17">
        <f>E82*0.08</f>
        <v>2.8416000000000001</v>
      </c>
      <c r="G82" s="17">
        <f>SUM(E82)</f>
        <v>35.520000000000003</v>
      </c>
      <c r="H82" s="17">
        <f>SUM(F82)</f>
        <v>2.8416000000000001</v>
      </c>
      <c r="J82" s="18">
        <v>4</v>
      </c>
      <c r="K82" s="19">
        <v>7</v>
      </c>
      <c r="L82" s="19">
        <f>K82*J82</f>
        <v>28</v>
      </c>
      <c r="M82" s="20">
        <f>L82/0.08</f>
        <v>350</v>
      </c>
    </row>
    <row r="83" spans="1:13" x14ac:dyDescent="0.25">
      <c r="A83" s="15" t="s">
        <v>65</v>
      </c>
      <c r="B83" s="16" t="s">
        <v>66</v>
      </c>
      <c r="C83" s="5">
        <v>4.25</v>
      </c>
      <c r="D83" s="5">
        <v>5.5</v>
      </c>
      <c r="E83" s="17">
        <f t="shared" ref="E83:E100" si="7">C83*D83</f>
        <v>23.375</v>
      </c>
      <c r="F83" s="17">
        <f t="shared" ref="F83:F100" si="8">E83*0.08</f>
        <v>1.87</v>
      </c>
      <c r="G83" s="17">
        <f>E83</f>
        <v>23.375</v>
      </c>
      <c r="H83" s="17">
        <f>F83</f>
        <v>1.87</v>
      </c>
    </row>
    <row r="84" spans="1:13" x14ac:dyDescent="0.25">
      <c r="A84" s="15" t="s">
        <v>67</v>
      </c>
      <c r="B84" s="23" t="s">
        <v>68</v>
      </c>
      <c r="C84" s="5">
        <v>8.5</v>
      </c>
      <c r="D84" s="5">
        <v>5.85</v>
      </c>
      <c r="E84" s="17">
        <f t="shared" si="7"/>
        <v>49.724999999999994</v>
      </c>
      <c r="F84" s="17">
        <f t="shared" si="8"/>
        <v>3.9779999999999998</v>
      </c>
      <c r="G84" s="17">
        <f>E84</f>
        <v>49.724999999999994</v>
      </c>
      <c r="H84" s="17">
        <f>F84</f>
        <v>3.9779999999999998</v>
      </c>
      <c r="I84" s="56"/>
      <c r="J84" s="43"/>
    </row>
    <row r="85" spans="1:13" x14ac:dyDescent="0.25">
      <c r="A85" s="15" t="s">
        <v>69</v>
      </c>
      <c r="B85" s="23" t="s">
        <v>70</v>
      </c>
      <c r="C85" s="5">
        <v>3.1</v>
      </c>
      <c r="D85" s="5">
        <v>4.7</v>
      </c>
      <c r="E85" s="17">
        <f t="shared" si="7"/>
        <v>14.57</v>
      </c>
      <c r="F85" s="17">
        <f t="shared" si="8"/>
        <v>1.1656</v>
      </c>
      <c r="G85" s="17">
        <f>SUM(E85:E85)</f>
        <v>14.57</v>
      </c>
      <c r="H85" s="17">
        <f>SUM(F85:F85)</f>
        <v>1.1656</v>
      </c>
    </row>
    <row r="86" spans="1:13" x14ac:dyDescent="0.25">
      <c r="A86" s="15" t="s">
        <v>71</v>
      </c>
      <c r="B86" s="23" t="s">
        <v>72</v>
      </c>
      <c r="C86" s="5">
        <v>4.25</v>
      </c>
      <c r="D86" s="5">
        <v>4.95</v>
      </c>
      <c r="E86" s="17">
        <f t="shared" si="7"/>
        <v>21.037500000000001</v>
      </c>
      <c r="F86" s="17">
        <f t="shared" si="8"/>
        <v>1.6830000000000001</v>
      </c>
      <c r="G86" s="17">
        <f>SUM(E86:E88)</f>
        <v>46.725000000000001</v>
      </c>
      <c r="H86" s="17">
        <f>SUM(F86:F88)</f>
        <v>3.7380000000000004</v>
      </c>
    </row>
    <row r="87" spans="1:13" x14ac:dyDescent="0.25">
      <c r="A87" s="21"/>
      <c r="B87" s="16"/>
      <c r="C87" s="24">
        <v>5.5</v>
      </c>
      <c r="D87" s="24">
        <v>2.2999999999999998</v>
      </c>
      <c r="E87" s="25">
        <f t="shared" si="7"/>
        <v>12.649999999999999</v>
      </c>
      <c r="F87" s="25">
        <f t="shared" si="8"/>
        <v>1.012</v>
      </c>
      <c r="G87" s="17"/>
      <c r="H87" s="17"/>
    </row>
    <row r="88" spans="1:13" x14ac:dyDescent="0.25">
      <c r="A88" s="21"/>
      <c r="B88" s="16"/>
      <c r="C88" s="24">
        <v>7.45</v>
      </c>
      <c r="D88" s="24">
        <v>1.75</v>
      </c>
      <c r="E88" s="25">
        <f t="shared" si="7"/>
        <v>13.0375</v>
      </c>
      <c r="F88" s="25">
        <f t="shared" si="8"/>
        <v>1.0429999999999999</v>
      </c>
      <c r="G88" s="5"/>
      <c r="H88" s="5"/>
    </row>
    <row r="89" spans="1:13" x14ac:dyDescent="0.25">
      <c r="A89" s="15" t="s">
        <v>73</v>
      </c>
      <c r="B89" s="23" t="s">
        <v>74</v>
      </c>
      <c r="C89" s="5">
        <v>12</v>
      </c>
      <c r="D89" s="5">
        <v>3.48</v>
      </c>
      <c r="E89" s="17">
        <f t="shared" si="7"/>
        <v>41.76</v>
      </c>
      <c r="F89" s="17">
        <f t="shared" si="8"/>
        <v>3.3407999999999998</v>
      </c>
      <c r="G89" s="17">
        <f>E89</f>
        <v>41.76</v>
      </c>
      <c r="H89" s="17">
        <f>F89</f>
        <v>3.3407999999999998</v>
      </c>
      <c r="I89" s="56"/>
      <c r="J89" s="43"/>
    </row>
    <row r="90" spans="1:13" x14ac:dyDescent="0.25">
      <c r="A90" s="15" t="s">
        <v>75</v>
      </c>
      <c r="B90" s="23" t="s">
        <v>76</v>
      </c>
      <c r="C90" s="5">
        <v>5.9</v>
      </c>
      <c r="D90" s="5">
        <v>1.95</v>
      </c>
      <c r="E90" s="17">
        <f t="shared" si="7"/>
        <v>11.505000000000001</v>
      </c>
      <c r="F90" s="17">
        <f t="shared" si="8"/>
        <v>0.92040000000000011</v>
      </c>
      <c r="G90" s="17">
        <f>E90</f>
        <v>11.505000000000001</v>
      </c>
      <c r="H90" s="17">
        <f>F90</f>
        <v>0.92040000000000011</v>
      </c>
    </row>
    <row r="91" spans="1:13" x14ac:dyDescent="0.25">
      <c r="A91" s="15" t="s">
        <v>77</v>
      </c>
      <c r="B91" s="16" t="s">
        <v>78</v>
      </c>
      <c r="C91" s="24">
        <v>2.4</v>
      </c>
      <c r="D91" s="24">
        <v>1.2</v>
      </c>
      <c r="E91" s="25">
        <f t="shared" si="7"/>
        <v>2.88</v>
      </c>
      <c r="F91" s="25">
        <f t="shared" si="8"/>
        <v>0.23039999999999999</v>
      </c>
      <c r="G91" s="17">
        <f>SUM(E91:E93)</f>
        <v>20.54</v>
      </c>
      <c r="H91" s="17">
        <f>SUM(F91:F93)</f>
        <v>1.6431999999999998</v>
      </c>
    </row>
    <row r="92" spans="1:13" x14ac:dyDescent="0.25">
      <c r="A92" s="21"/>
      <c r="B92" s="16"/>
      <c r="C92" s="24">
        <v>2.42</v>
      </c>
      <c r="D92" s="24">
        <v>2.5</v>
      </c>
      <c r="E92" s="25">
        <f t="shared" si="7"/>
        <v>6.05</v>
      </c>
      <c r="F92" s="25">
        <f t="shared" si="8"/>
        <v>0.48399999999999999</v>
      </c>
      <c r="G92" s="5"/>
      <c r="H92" s="5"/>
    </row>
    <row r="93" spans="1:13" x14ac:dyDescent="0.25">
      <c r="A93" s="21"/>
      <c r="B93" s="16"/>
      <c r="C93" s="24">
        <v>4.3</v>
      </c>
      <c r="D93" s="24">
        <v>2.7</v>
      </c>
      <c r="E93" s="25">
        <f t="shared" si="7"/>
        <v>11.61</v>
      </c>
      <c r="F93" s="25">
        <f t="shared" si="8"/>
        <v>0.92879999999999996</v>
      </c>
      <c r="G93" s="5"/>
      <c r="H93" s="5"/>
    </row>
    <row r="94" spans="1:13" x14ac:dyDescent="0.25">
      <c r="A94" s="15" t="s">
        <v>79</v>
      </c>
      <c r="B94" s="23" t="s">
        <v>80</v>
      </c>
      <c r="C94" s="24">
        <v>9.4</v>
      </c>
      <c r="D94" s="24">
        <v>3.5</v>
      </c>
      <c r="E94" s="25">
        <f t="shared" si="7"/>
        <v>32.9</v>
      </c>
      <c r="F94" s="25">
        <f t="shared" si="8"/>
        <v>2.6320000000000001</v>
      </c>
      <c r="G94" s="17">
        <f>E94</f>
        <v>32.9</v>
      </c>
      <c r="H94" s="17">
        <f>F94</f>
        <v>2.6320000000000001</v>
      </c>
    </row>
    <row r="95" spans="1:13" x14ac:dyDescent="0.25">
      <c r="A95" s="15" t="s">
        <v>81</v>
      </c>
      <c r="B95" s="23" t="s">
        <v>82</v>
      </c>
      <c r="C95" s="24">
        <v>3.36</v>
      </c>
      <c r="D95" s="24">
        <v>3.75</v>
      </c>
      <c r="E95" s="25">
        <f t="shared" si="7"/>
        <v>12.6</v>
      </c>
      <c r="F95" s="25">
        <f t="shared" si="8"/>
        <v>1.008</v>
      </c>
      <c r="G95" s="17">
        <f>E95</f>
        <v>12.6</v>
      </c>
      <c r="H95" s="17">
        <f>F95</f>
        <v>1.008</v>
      </c>
      <c r="I95" s="1"/>
    </row>
    <row r="96" spans="1:13" x14ac:dyDescent="0.25">
      <c r="A96" s="15" t="s">
        <v>83</v>
      </c>
      <c r="B96" s="23" t="s">
        <v>84</v>
      </c>
      <c r="C96" s="24">
        <v>4.55</v>
      </c>
      <c r="D96" s="24">
        <v>2.9</v>
      </c>
      <c r="E96" s="25">
        <f t="shared" si="7"/>
        <v>13.194999999999999</v>
      </c>
      <c r="F96" s="25">
        <f t="shared" si="8"/>
        <v>1.0555999999999999</v>
      </c>
      <c r="G96" s="17">
        <f>SUM(E96:E98)</f>
        <v>33.843999999999994</v>
      </c>
      <c r="H96" s="17">
        <f>SUM(F96:F98)</f>
        <v>2.7075199999999997</v>
      </c>
    </row>
    <row r="97" spans="1:13" x14ac:dyDescent="0.25">
      <c r="A97" s="21"/>
      <c r="B97" s="16"/>
      <c r="C97" s="24">
        <v>2.85</v>
      </c>
      <c r="D97" s="24">
        <v>1.1399999999999999</v>
      </c>
      <c r="E97" s="25">
        <f t="shared" si="7"/>
        <v>3.2489999999999997</v>
      </c>
      <c r="F97" s="25">
        <f t="shared" si="8"/>
        <v>0.25991999999999998</v>
      </c>
      <c r="G97" s="5"/>
      <c r="H97" s="5"/>
    </row>
    <row r="98" spans="1:13" x14ac:dyDescent="0.25">
      <c r="A98" s="21"/>
      <c r="B98" s="16"/>
      <c r="C98" s="24">
        <v>5.8</v>
      </c>
      <c r="D98" s="24">
        <v>3</v>
      </c>
      <c r="E98" s="25">
        <f t="shared" si="7"/>
        <v>17.399999999999999</v>
      </c>
      <c r="F98" s="25">
        <f t="shared" si="8"/>
        <v>1.3919999999999999</v>
      </c>
      <c r="G98" s="5"/>
      <c r="H98" s="5"/>
    </row>
    <row r="99" spans="1:13" x14ac:dyDescent="0.25">
      <c r="A99" s="15" t="s">
        <v>85</v>
      </c>
      <c r="B99" s="16" t="s">
        <v>86</v>
      </c>
      <c r="C99" s="24">
        <v>4.75</v>
      </c>
      <c r="D99" s="24">
        <v>3.7</v>
      </c>
      <c r="E99" s="25">
        <f t="shared" si="7"/>
        <v>17.574999999999999</v>
      </c>
      <c r="F99" s="25">
        <f t="shared" si="8"/>
        <v>1.4059999999999999</v>
      </c>
      <c r="G99" s="17">
        <f>SUM(E99:E100)</f>
        <v>26.934999999999999</v>
      </c>
      <c r="H99" s="17">
        <f>SUM(F99:F100)</f>
        <v>2.1547999999999998</v>
      </c>
    </row>
    <row r="100" spans="1:13" x14ac:dyDescent="0.25">
      <c r="A100" s="21"/>
      <c r="B100" s="16"/>
      <c r="C100" s="24">
        <v>1.2</v>
      </c>
      <c r="D100" s="24">
        <v>7.8</v>
      </c>
      <c r="E100" s="25">
        <f t="shared" si="7"/>
        <v>9.36</v>
      </c>
      <c r="F100" s="25">
        <f t="shared" si="8"/>
        <v>0.74880000000000002</v>
      </c>
      <c r="G100" s="5"/>
      <c r="H100" s="5"/>
    </row>
    <row r="101" spans="1:13" ht="15.75" thickBot="1" x14ac:dyDescent="0.3">
      <c r="E101" s="88" t="s">
        <v>27</v>
      </c>
      <c r="F101" s="89"/>
      <c r="G101" s="45">
        <f>SUM(G82:G100)</f>
        <v>349.99899999999997</v>
      </c>
      <c r="H101" s="45">
        <f>SUM(H82:H100)</f>
        <v>27.999919999999996</v>
      </c>
    </row>
    <row r="104" spans="1:13" ht="15.75" thickBot="1" x14ac:dyDescent="0.3">
      <c r="A104" s="7"/>
      <c r="B104" s="6"/>
      <c r="C104" s="4"/>
      <c r="D104" s="4"/>
      <c r="E104" s="4"/>
      <c r="F104" s="4"/>
    </row>
    <row r="105" spans="1:13" ht="15.75" thickBot="1" x14ac:dyDescent="0.3">
      <c r="A105" s="7"/>
      <c r="B105" s="6"/>
      <c r="C105" s="57" t="s">
        <v>1</v>
      </c>
      <c r="D105" s="58"/>
      <c r="E105" s="4"/>
      <c r="F105" s="4"/>
      <c r="J105" s="37" t="s">
        <v>9</v>
      </c>
      <c r="K105" s="38" t="s">
        <v>10</v>
      </c>
      <c r="L105" s="38" t="s">
        <v>11</v>
      </c>
      <c r="M105" s="39" t="s">
        <v>12</v>
      </c>
    </row>
    <row r="106" spans="1:13" ht="15.75" thickBot="1" x14ac:dyDescent="0.3">
      <c r="A106" s="8" t="s">
        <v>2</v>
      </c>
      <c r="B106" s="9" t="s">
        <v>0</v>
      </c>
      <c r="C106" s="10" t="s">
        <v>3</v>
      </c>
      <c r="D106" s="10" t="s">
        <v>4</v>
      </c>
      <c r="E106" s="10" t="s">
        <v>5</v>
      </c>
      <c r="F106" s="10" t="s">
        <v>6</v>
      </c>
      <c r="G106" s="10" t="s">
        <v>7</v>
      </c>
      <c r="H106" s="11" t="s">
        <v>8</v>
      </c>
      <c r="J106" s="40">
        <v>4</v>
      </c>
      <c r="K106" s="41">
        <v>7</v>
      </c>
      <c r="L106" s="41">
        <f>K106*J106</f>
        <v>28</v>
      </c>
      <c r="M106" s="42">
        <f>L106/0.08</f>
        <v>350</v>
      </c>
    </row>
    <row r="107" spans="1:13" x14ac:dyDescent="0.25">
      <c r="A107" s="15" t="s">
        <v>87</v>
      </c>
      <c r="B107" s="16" t="s">
        <v>88</v>
      </c>
      <c r="C107" s="5">
        <v>4</v>
      </c>
      <c r="D107" s="5">
        <v>6.5</v>
      </c>
      <c r="E107" s="17">
        <f>C107*D107</f>
        <v>26</v>
      </c>
      <c r="F107" s="17">
        <f>E107*0.08</f>
        <v>2.08</v>
      </c>
      <c r="G107" s="17">
        <f>E107</f>
        <v>26</v>
      </c>
      <c r="H107" s="17">
        <f>F107</f>
        <v>2.08</v>
      </c>
    </row>
    <row r="108" spans="1:13" x14ac:dyDescent="0.25">
      <c r="A108" s="15" t="s">
        <v>89</v>
      </c>
      <c r="B108" s="16" t="s">
        <v>90</v>
      </c>
      <c r="C108" s="5">
        <v>5.8</v>
      </c>
      <c r="D108" s="5">
        <v>4.75</v>
      </c>
      <c r="E108" s="17">
        <f>C108*D108</f>
        <v>27.55</v>
      </c>
      <c r="F108" s="17">
        <f>E108*0.08</f>
        <v>2.2040000000000002</v>
      </c>
      <c r="G108" s="17">
        <f>E108</f>
        <v>27.55</v>
      </c>
      <c r="H108" s="17">
        <f>F108</f>
        <v>2.2040000000000002</v>
      </c>
      <c r="L108" s="43"/>
    </row>
    <row r="109" spans="1:13" x14ac:dyDescent="0.25">
      <c r="A109" s="15" t="s">
        <v>91</v>
      </c>
      <c r="B109" s="16" t="s">
        <v>92</v>
      </c>
      <c r="C109" s="5">
        <v>2.8</v>
      </c>
      <c r="D109" s="5">
        <v>4.8499999999999996</v>
      </c>
      <c r="E109" s="17">
        <f t="shared" ref="E109:E127" si="9">C109*D109</f>
        <v>13.579999999999998</v>
      </c>
      <c r="F109" s="17">
        <f t="shared" ref="F109:F127" si="10">E109*0.08</f>
        <v>1.0863999999999998</v>
      </c>
      <c r="G109" s="17">
        <f>E109+E110</f>
        <v>28.619999999999997</v>
      </c>
      <c r="H109" s="17">
        <f>F109+F110</f>
        <v>2.2896000000000001</v>
      </c>
    </row>
    <row r="110" spans="1:13" x14ac:dyDescent="0.25">
      <c r="A110" s="15"/>
      <c r="B110" s="23"/>
      <c r="C110" s="5">
        <v>4.7</v>
      </c>
      <c r="D110" s="5">
        <v>3.2</v>
      </c>
      <c r="E110" s="17">
        <f t="shared" si="9"/>
        <v>15.040000000000001</v>
      </c>
      <c r="F110" s="17">
        <f t="shared" si="10"/>
        <v>1.2032</v>
      </c>
      <c r="G110" s="17"/>
      <c r="H110" s="17"/>
    </row>
    <row r="111" spans="1:13" x14ac:dyDescent="0.25">
      <c r="A111" s="15" t="s">
        <v>93</v>
      </c>
      <c r="B111" s="16" t="s">
        <v>94</v>
      </c>
      <c r="C111" s="24">
        <v>4.05</v>
      </c>
      <c r="D111" s="24">
        <v>5.2</v>
      </c>
      <c r="E111" s="17">
        <f t="shared" si="9"/>
        <v>21.06</v>
      </c>
      <c r="F111" s="17">
        <f t="shared" si="10"/>
        <v>1.6847999999999999</v>
      </c>
      <c r="G111" s="17">
        <f>SUM(E111:E113)</f>
        <v>40.622399999999999</v>
      </c>
      <c r="H111" s="17">
        <f>SUM(F111:F113)</f>
        <v>3.2497920000000002</v>
      </c>
    </row>
    <row r="112" spans="1:13" x14ac:dyDescent="0.25">
      <c r="A112" s="21"/>
      <c r="B112" s="16"/>
      <c r="C112" s="24">
        <v>3.95</v>
      </c>
      <c r="D112" s="24">
        <v>1.2</v>
      </c>
      <c r="E112" s="17">
        <f t="shared" si="9"/>
        <v>4.74</v>
      </c>
      <c r="F112" s="17">
        <f t="shared" si="10"/>
        <v>0.37920000000000004</v>
      </c>
      <c r="G112" s="5"/>
      <c r="H112" s="5"/>
    </row>
    <row r="113" spans="1:11" x14ac:dyDescent="0.25">
      <c r="A113" s="21"/>
      <c r="B113" s="16"/>
      <c r="C113" s="24">
        <v>3.84</v>
      </c>
      <c r="D113" s="24">
        <v>3.86</v>
      </c>
      <c r="E113" s="25">
        <f t="shared" si="9"/>
        <v>14.822399999999998</v>
      </c>
      <c r="F113" s="25">
        <f t="shared" si="10"/>
        <v>1.185792</v>
      </c>
      <c r="G113" s="5"/>
      <c r="H113" s="5"/>
    </row>
    <row r="114" spans="1:11" x14ac:dyDescent="0.25">
      <c r="A114" s="15" t="s">
        <v>95</v>
      </c>
      <c r="B114" s="23" t="s">
        <v>96</v>
      </c>
      <c r="C114" s="5">
        <v>4.2</v>
      </c>
      <c r="D114" s="5">
        <v>4.1500000000000004</v>
      </c>
      <c r="E114" s="17">
        <f t="shared" si="9"/>
        <v>17.430000000000003</v>
      </c>
      <c r="F114" s="17">
        <f t="shared" si="10"/>
        <v>1.3944000000000003</v>
      </c>
      <c r="G114" s="17">
        <f>SUM(E114:E116)</f>
        <v>36.105400000000003</v>
      </c>
      <c r="H114" s="17">
        <f>SUM(F114:F116)</f>
        <v>2.8884320000000003</v>
      </c>
    </row>
    <row r="115" spans="1:11" x14ac:dyDescent="0.25">
      <c r="A115" s="15"/>
      <c r="B115" s="23"/>
      <c r="C115" s="5">
        <v>1.65</v>
      </c>
      <c r="D115" s="5">
        <v>3.78</v>
      </c>
      <c r="E115" s="17">
        <f t="shared" si="9"/>
        <v>6.2369999999999992</v>
      </c>
      <c r="F115" s="17">
        <f t="shared" si="10"/>
        <v>0.49895999999999996</v>
      </c>
      <c r="G115" s="17"/>
      <c r="H115" s="17"/>
      <c r="J115" s="43"/>
    </row>
    <row r="116" spans="1:11" x14ac:dyDescent="0.25">
      <c r="A116" s="15"/>
      <c r="B116" s="23"/>
      <c r="C116" s="5">
        <v>3.68</v>
      </c>
      <c r="D116" s="5">
        <v>3.38</v>
      </c>
      <c r="E116" s="17">
        <f t="shared" si="9"/>
        <v>12.4384</v>
      </c>
      <c r="F116" s="17">
        <f t="shared" si="10"/>
        <v>0.99507199999999996</v>
      </c>
      <c r="G116" s="17"/>
      <c r="H116" s="17"/>
    </row>
    <row r="117" spans="1:11" x14ac:dyDescent="0.25">
      <c r="A117" s="15" t="s">
        <v>97</v>
      </c>
      <c r="B117" s="23" t="s">
        <v>98</v>
      </c>
      <c r="C117" s="5">
        <v>4.9800000000000004</v>
      </c>
      <c r="D117" s="5">
        <v>3.75</v>
      </c>
      <c r="E117" s="17">
        <f t="shared" si="9"/>
        <v>18.675000000000001</v>
      </c>
      <c r="F117" s="17">
        <f t="shared" si="10"/>
        <v>1.494</v>
      </c>
      <c r="G117" s="17">
        <f>E117</f>
        <v>18.675000000000001</v>
      </c>
      <c r="H117" s="17">
        <f>F117</f>
        <v>1.494</v>
      </c>
    </row>
    <row r="118" spans="1:11" x14ac:dyDescent="0.25">
      <c r="A118" s="15" t="s">
        <v>99</v>
      </c>
      <c r="B118" s="16" t="s">
        <v>100</v>
      </c>
      <c r="C118" s="24">
        <v>4.8</v>
      </c>
      <c r="D118" s="24">
        <v>3.4</v>
      </c>
      <c r="E118" s="17">
        <f t="shared" si="9"/>
        <v>16.32</v>
      </c>
      <c r="F118" s="17">
        <f t="shared" si="10"/>
        <v>1.3056000000000001</v>
      </c>
      <c r="G118" s="17">
        <f>SUM(E118:E120)</f>
        <v>30.497499999999999</v>
      </c>
      <c r="H118" s="17">
        <f>SUM(F118:F120)</f>
        <v>2.4398</v>
      </c>
      <c r="K118" s="43"/>
    </row>
    <row r="119" spans="1:11" x14ac:dyDescent="0.25">
      <c r="A119" s="15"/>
      <c r="B119" s="23"/>
      <c r="C119" s="24">
        <v>2.0499999999999998</v>
      </c>
      <c r="D119" s="24">
        <v>2.35</v>
      </c>
      <c r="E119" s="17">
        <f t="shared" si="9"/>
        <v>4.8174999999999999</v>
      </c>
      <c r="F119" s="17">
        <f t="shared" si="10"/>
        <v>0.38540000000000002</v>
      </c>
      <c r="G119" s="17"/>
      <c r="H119" s="17"/>
    </row>
    <row r="120" spans="1:11" x14ac:dyDescent="0.25">
      <c r="A120" s="15"/>
      <c r="B120" s="23"/>
      <c r="C120" s="24">
        <v>3.9</v>
      </c>
      <c r="D120" s="24">
        <v>2.4</v>
      </c>
      <c r="E120" s="17">
        <f t="shared" si="9"/>
        <v>9.36</v>
      </c>
      <c r="F120" s="17">
        <f t="shared" si="10"/>
        <v>0.74880000000000002</v>
      </c>
      <c r="G120" s="17"/>
      <c r="H120" s="17"/>
    </row>
    <row r="121" spans="1:11" x14ac:dyDescent="0.25">
      <c r="A121" s="15" t="s">
        <v>101</v>
      </c>
      <c r="B121" s="16" t="s">
        <v>102</v>
      </c>
      <c r="C121" s="24">
        <v>3.95</v>
      </c>
      <c r="D121" s="24">
        <v>4.6500000000000004</v>
      </c>
      <c r="E121" s="17">
        <f t="shared" si="9"/>
        <v>18.367500000000003</v>
      </c>
      <c r="F121" s="17">
        <f t="shared" si="10"/>
        <v>1.4694000000000003</v>
      </c>
      <c r="G121" s="17">
        <f>E121+E122</f>
        <v>36.284700000000001</v>
      </c>
      <c r="H121" s="17">
        <f>F121+F122</f>
        <v>2.9027760000000002</v>
      </c>
    </row>
    <row r="122" spans="1:11" x14ac:dyDescent="0.25">
      <c r="A122" s="15"/>
      <c r="B122" s="23"/>
      <c r="C122" s="24">
        <v>3.78</v>
      </c>
      <c r="D122" s="24">
        <v>4.74</v>
      </c>
      <c r="E122" s="17">
        <f t="shared" si="9"/>
        <v>17.917200000000001</v>
      </c>
      <c r="F122" s="17">
        <f t="shared" si="10"/>
        <v>1.4333760000000002</v>
      </c>
      <c r="G122" s="17"/>
      <c r="H122" s="17"/>
    </row>
    <row r="123" spans="1:11" x14ac:dyDescent="0.25">
      <c r="A123" s="15" t="s">
        <v>103</v>
      </c>
      <c r="B123" s="23" t="s">
        <v>104</v>
      </c>
      <c r="C123" s="24">
        <v>5.27</v>
      </c>
      <c r="D123" s="24">
        <v>4.7699999999999996</v>
      </c>
      <c r="E123" s="17">
        <f t="shared" si="9"/>
        <v>25.137899999999995</v>
      </c>
      <c r="F123" s="17">
        <f t="shared" si="10"/>
        <v>2.0110319999999997</v>
      </c>
      <c r="G123" s="17">
        <f>E123+E124</f>
        <v>43.281899999999993</v>
      </c>
      <c r="H123" s="17">
        <f>F123+F124</f>
        <v>3.4625519999999996</v>
      </c>
    </row>
    <row r="124" spans="1:11" x14ac:dyDescent="0.25">
      <c r="A124" s="15"/>
      <c r="B124" s="16"/>
      <c r="C124" s="24">
        <v>4.8</v>
      </c>
      <c r="D124" s="24">
        <v>3.78</v>
      </c>
      <c r="E124" s="17">
        <f t="shared" si="9"/>
        <v>18.143999999999998</v>
      </c>
      <c r="F124" s="17">
        <f t="shared" si="10"/>
        <v>1.4515199999999999</v>
      </c>
      <c r="G124" s="17"/>
      <c r="H124" s="17"/>
    </row>
    <row r="125" spans="1:11" x14ac:dyDescent="0.25">
      <c r="A125" s="15" t="s">
        <v>105</v>
      </c>
      <c r="B125" s="23" t="s">
        <v>106</v>
      </c>
      <c r="C125" s="5">
        <v>5.7</v>
      </c>
      <c r="D125" s="5">
        <v>3.95</v>
      </c>
      <c r="E125" s="17">
        <f t="shared" si="9"/>
        <v>22.515000000000001</v>
      </c>
      <c r="F125" s="17">
        <f t="shared" si="10"/>
        <v>1.8012000000000001</v>
      </c>
      <c r="G125" s="17">
        <f>E125</f>
        <v>22.515000000000001</v>
      </c>
      <c r="H125" s="17">
        <f>F125</f>
        <v>1.8012000000000001</v>
      </c>
    </row>
    <row r="126" spans="1:11" x14ac:dyDescent="0.25">
      <c r="A126" s="15" t="s">
        <v>107</v>
      </c>
      <c r="B126" s="16" t="s">
        <v>108</v>
      </c>
      <c r="C126" s="24">
        <v>5.7</v>
      </c>
      <c r="D126" s="24">
        <v>5.65</v>
      </c>
      <c r="E126" s="25">
        <f t="shared" si="9"/>
        <v>32.205000000000005</v>
      </c>
      <c r="F126" s="25">
        <f t="shared" si="10"/>
        <v>2.5764000000000005</v>
      </c>
      <c r="G126" s="17">
        <f>E126+E127</f>
        <v>39.843000000000004</v>
      </c>
      <c r="H126" s="17">
        <f>F126+F127</f>
        <v>3.1874400000000005</v>
      </c>
    </row>
    <row r="127" spans="1:11" x14ac:dyDescent="0.25">
      <c r="A127" s="21"/>
      <c r="B127" s="16"/>
      <c r="C127" s="24">
        <v>2.68</v>
      </c>
      <c r="D127" s="24">
        <v>2.85</v>
      </c>
      <c r="E127" s="25">
        <f t="shared" si="9"/>
        <v>7.6380000000000008</v>
      </c>
      <c r="F127" s="25">
        <f t="shared" si="10"/>
        <v>0.61104000000000003</v>
      </c>
      <c r="G127" s="5"/>
      <c r="H127" s="5"/>
    </row>
    <row r="128" spans="1:11" x14ac:dyDescent="0.25">
      <c r="A128" s="15"/>
      <c r="B128" s="16"/>
      <c r="C128" s="24"/>
      <c r="D128" s="24"/>
      <c r="E128" s="25"/>
      <c r="F128" s="25"/>
      <c r="G128" s="17"/>
      <c r="H128" s="17"/>
    </row>
    <row r="129" spans="1:13" x14ac:dyDescent="0.25">
      <c r="A129" s="21"/>
      <c r="B129" s="16"/>
      <c r="C129" s="24"/>
      <c r="D129" s="24"/>
      <c r="E129" s="25"/>
      <c r="F129" s="25"/>
      <c r="G129" s="5"/>
      <c r="H129" s="5"/>
    </row>
    <row r="130" spans="1:13" x14ac:dyDescent="0.25">
      <c r="A130" s="21"/>
      <c r="B130" s="16"/>
      <c r="C130" s="24"/>
      <c r="D130" s="24"/>
      <c r="E130" s="25"/>
      <c r="F130" s="25"/>
      <c r="G130" s="5"/>
      <c r="H130" s="5"/>
    </row>
    <row r="131" spans="1:13" x14ac:dyDescent="0.25">
      <c r="A131" s="15"/>
      <c r="B131" s="16"/>
      <c r="C131" s="24"/>
      <c r="D131" s="24"/>
      <c r="E131" s="25"/>
      <c r="F131" s="25"/>
      <c r="G131" s="17"/>
      <c r="H131" s="17"/>
    </row>
    <row r="132" spans="1:13" ht="15.75" thickBot="1" x14ac:dyDescent="0.3">
      <c r="E132" s="88" t="s">
        <v>27</v>
      </c>
      <c r="F132" s="89"/>
      <c r="G132" s="45">
        <f>SUM(G107:G131)</f>
        <v>349.99490000000003</v>
      </c>
      <c r="H132" s="45">
        <f>SUM(H107:H131)</f>
        <v>27.999592</v>
      </c>
    </row>
    <row r="135" spans="1:13" ht="15.75" thickBot="1" x14ac:dyDescent="0.3">
      <c r="A135" s="7"/>
      <c r="B135" s="6"/>
      <c r="C135" s="4"/>
      <c r="D135" s="4"/>
      <c r="E135" s="4"/>
      <c r="F135" s="4"/>
    </row>
    <row r="136" spans="1:13" ht="15.75" thickBot="1" x14ac:dyDescent="0.3">
      <c r="A136" s="7"/>
      <c r="B136" s="6"/>
      <c r="C136" s="57" t="s">
        <v>1</v>
      </c>
      <c r="D136" s="58"/>
      <c r="E136" s="4"/>
      <c r="F136" s="4"/>
      <c r="J136" s="37" t="s">
        <v>9</v>
      </c>
      <c r="K136" s="38" t="s">
        <v>10</v>
      </c>
      <c r="L136" s="38" t="s">
        <v>11</v>
      </c>
      <c r="M136" s="39" t="s">
        <v>12</v>
      </c>
    </row>
    <row r="137" spans="1:13" ht="15.75" thickBot="1" x14ac:dyDescent="0.3">
      <c r="A137" s="8" t="s">
        <v>2</v>
      </c>
      <c r="B137" s="9" t="s">
        <v>0</v>
      </c>
      <c r="C137" s="10" t="s">
        <v>3</v>
      </c>
      <c r="D137" s="10" t="s">
        <v>4</v>
      </c>
      <c r="E137" s="10" t="s">
        <v>5</v>
      </c>
      <c r="F137" s="10" t="s">
        <v>6</v>
      </c>
      <c r="G137" s="10" t="s">
        <v>7</v>
      </c>
      <c r="H137" s="11" t="s">
        <v>8</v>
      </c>
      <c r="J137" s="40">
        <v>4</v>
      </c>
      <c r="K137" s="41">
        <v>7</v>
      </c>
      <c r="L137" s="41">
        <f>J137*K137</f>
        <v>28</v>
      </c>
      <c r="M137" s="42">
        <f>L137/0.08</f>
        <v>350</v>
      </c>
    </row>
    <row r="138" spans="1:13" x14ac:dyDescent="0.25">
      <c r="A138" s="15" t="s">
        <v>109</v>
      </c>
      <c r="B138" s="16" t="s">
        <v>110</v>
      </c>
      <c r="C138" s="5">
        <v>4.62</v>
      </c>
      <c r="D138" s="5">
        <v>3.6</v>
      </c>
      <c r="E138" s="17">
        <f>C138*D138</f>
        <v>16.632000000000001</v>
      </c>
      <c r="F138" s="17">
        <f>E138*0.08</f>
        <v>1.3305600000000002</v>
      </c>
      <c r="G138" s="17">
        <f>E138+E139</f>
        <v>39.521000000000001</v>
      </c>
      <c r="H138" s="17">
        <f>F138+F139</f>
        <v>3.1616800000000005</v>
      </c>
    </row>
    <row r="139" spans="1:13" x14ac:dyDescent="0.25">
      <c r="C139" s="3">
        <v>4.87</v>
      </c>
      <c r="D139" s="3">
        <v>4.7</v>
      </c>
      <c r="E139" s="17">
        <f>C139*D139</f>
        <v>22.889000000000003</v>
      </c>
      <c r="F139" s="17">
        <f>E139*0.08</f>
        <v>1.8311200000000003</v>
      </c>
    </row>
    <row r="140" spans="1:13" x14ac:dyDescent="0.25">
      <c r="A140" s="15" t="s">
        <v>111</v>
      </c>
      <c r="B140" s="16" t="s">
        <v>112</v>
      </c>
      <c r="C140" s="5">
        <v>4.4000000000000004</v>
      </c>
      <c r="D140" s="5">
        <v>6.5</v>
      </c>
      <c r="E140" s="17">
        <f>C140*D140</f>
        <v>28.6</v>
      </c>
      <c r="F140" s="17">
        <f>E140*0.08</f>
        <v>2.2880000000000003</v>
      </c>
      <c r="G140" s="17">
        <f>E140</f>
        <v>28.6</v>
      </c>
      <c r="H140" s="17">
        <f>F140</f>
        <v>2.2880000000000003</v>
      </c>
    </row>
    <row r="141" spans="1:13" x14ac:dyDescent="0.25">
      <c r="A141" s="15" t="s">
        <v>113</v>
      </c>
      <c r="B141" s="16" t="s">
        <v>114</v>
      </c>
      <c r="C141" s="5">
        <v>5.9</v>
      </c>
      <c r="D141" s="5">
        <v>7.8</v>
      </c>
      <c r="E141" s="17">
        <f t="shared" ref="E141:E155" si="11">C141*D141</f>
        <v>46.02</v>
      </c>
      <c r="F141" s="17">
        <f t="shared" ref="F141:F155" si="12">E141*0.08</f>
        <v>3.6816000000000004</v>
      </c>
      <c r="G141" s="17">
        <f>E141</f>
        <v>46.02</v>
      </c>
      <c r="H141" s="17">
        <f>F141</f>
        <v>3.6816000000000004</v>
      </c>
    </row>
    <row r="142" spans="1:13" x14ac:dyDescent="0.25">
      <c r="A142" s="15" t="s">
        <v>115</v>
      </c>
      <c r="B142" s="16" t="s">
        <v>116</v>
      </c>
      <c r="C142" s="24">
        <v>3.98</v>
      </c>
      <c r="D142" s="24">
        <v>2.5</v>
      </c>
      <c r="E142" s="17">
        <f t="shared" si="11"/>
        <v>9.9499999999999993</v>
      </c>
      <c r="F142" s="17">
        <f t="shared" si="12"/>
        <v>0.79599999999999993</v>
      </c>
      <c r="G142" s="17">
        <f>E142+E143</f>
        <v>28.083199999999998</v>
      </c>
      <c r="H142" s="17">
        <f>F142+F143</f>
        <v>2.2466559999999998</v>
      </c>
    </row>
    <row r="143" spans="1:13" x14ac:dyDescent="0.25">
      <c r="A143" s="21"/>
      <c r="B143" s="16"/>
      <c r="C143" s="24">
        <v>4.1399999999999997</v>
      </c>
      <c r="D143" s="24">
        <v>4.38</v>
      </c>
      <c r="E143" s="17">
        <f t="shared" si="11"/>
        <v>18.133199999999999</v>
      </c>
      <c r="F143" s="17">
        <f t="shared" si="12"/>
        <v>1.4506559999999999</v>
      </c>
      <c r="G143" s="5"/>
      <c r="H143" s="5"/>
    </row>
    <row r="144" spans="1:13" x14ac:dyDescent="0.25">
      <c r="A144" s="15" t="s">
        <v>117</v>
      </c>
      <c r="B144" s="23" t="s">
        <v>118</v>
      </c>
      <c r="C144" s="5">
        <v>9.8000000000000007</v>
      </c>
      <c r="D144" s="5">
        <v>4.7</v>
      </c>
      <c r="E144" s="17">
        <f t="shared" si="11"/>
        <v>46.06</v>
      </c>
      <c r="F144" s="17">
        <f t="shared" si="12"/>
        <v>3.6848000000000001</v>
      </c>
      <c r="G144" s="17">
        <f>SUM(E144)</f>
        <v>46.06</v>
      </c>
      <c r="H144" s="17">
        <f>SUM(F144)</f>
        <v>3.6848000000000001</v>
      </c>
      <c r="I144" s="56"/>
      <c r="J144" s="43"/>
    </row>
    <row r="145" spans="1:9" x14ac:dyDescent="0.25">
      <c r="A145" s="15" t="s">
        <v>119</v>
      </c>
      <c r="B145" s="23" t="s">
        <v>120</v>
      </c>
      <c r="C145" s="5">
        <v>2.8</v>
      </c>
      <c r="D145" s="5">
        <v>2.6</v>
      </c>
      <c r="E145" s="17">
        <f t="shared" si="11"/>
        <v>7.2799999999999994</v>
      </c>
      <c r="F145" s="17">
        <f t="shared" si="12"/>
        <v>0.58239999999999992</v>
      </c>
      <c r="G145" s="17">
        <f>E145+E146</f>
        <v>15.53</v>
      </c>
      <c r="H145" s="17">
        <f>F145+F146</f>
        <v>1.2423999999999999</v>
      </c>
    </row>
    <row r="146" spans="1:9" x14ac:dyDescent="0.25">
      <c r="C146" s="59">
        <v>3.3</v>
      </c>
      <c r="D146" s="59">
        <v>2.5</v>
      </c>
      <c r="E146" s="60">
        <f t="shared" si="11"/>
        <v>8.25</v>
      </c>
      <c r="F146" s="60">
        <f t="shared" si="12"/>
        <v>0.66</v>
      </c>
    </row>
    <row r="147" spans="1:9" x14ac:dyDescent="0.25">
      <c r="A147" s="15" t="s">
        <v>121</v>
      </c>
      <c r="B147" s="16" t="s">
        <v>122</v>
      </c>
      <c r="C147" s="24">
        <v>4.6500000000000004</v>
      </c>
      <c r="D147" s="24">
        <v>4.7699999999999996</v>
      </c>
      <c r="E147" s="17">
        <f t="shared" si="11"/>
        <v>22.180499999999999</v>
      </c>
      <c r="F147" s="17">
        <f t="shared" si="12"/>
        <v>1.77444</v>
      </c>
      <c r="G147" s="17">
        <f>SUM(E147:E148)</f>
        <v>34.596499999999999</v>
      </c>
      <c r="H147" s="17">
        <f>SUM(F147:F148)</f>
        <v>2.7677200000000002</v>
      </c>
    </row>
    <row r="148" spans="1:9" x14ac:dyDescent="0.25">
      <c r="A148" s="15"/>
      <c r="B148" s="23"/>
      <c r="C148" s="24">
        <v>3.88</v>
      </c>
      <c r="D148" s="24">
        <v>3.2</v>
      </c>
      <c r="E148" s="17">
        <f t="shared" si="11"/>
        <v>12.416</v>
      </c>
      <c r="F148" s="17">
        <f t="shared" si="12"/>
        <v>0.99328000000000005</v>
      </c>
      <c r="G148" s="17"/>
      <c r="H148" s="17"/>
    </row>
    <row r="149" spans="1:9" x14ac:dyDescent="0.25">
      <c r="A149" s="15" t="s">
        <v>123</v>
      </c>
      <c r="B149" s="16" t="s">
        <v>124</v>
      </c>
      <c r="C149" s="24">
        <v>6.53</v>
      </c>
      <c r="D149" s="24">
        <v>3.15</v>
      </c>
      <c r="E149" s="17">
        <f t="shared" si="11"/>
        <v>20.569500000000001</v>
      </c>
      <c r="F149" s="17">
        <f t="shared" si="12"/>
        <v>1.6455600000000001</v>
      </c>
      <c r="G149" s="17">
        <f>E149+E150</f>
        <v>22.8795</v>
      </c>
      <c r="H149" s="17">
        <f>F149+F150</f>
        <v>1.8303600000000002</v>
      </c>
    </row>
    <row r="150" spans="1:9" x14ac:dyDescent="0.25">
      <c r="A150" s="15"/>
      <c r="B150" s="23"/>
      <c r="C150" s="24">
        <v>1.1000000000000001</v>
      </c>
      <c r="D150" s="24">
        <v>2.1</v>
      </c>
      <c r="E150" s="17">
        <f t="shared" si="11"/>
        <v>2.3100000000000005</v>
      </c>
      <c r="F150" s="17">
        <f t="shared" si="12"/>
        <v>0.18480000000000005</v>
      </c>
      <c r="G150" s="17"/>
      <c r="H150" s="17"/>
    </row>
    <row r="151" spans="1:9" x14ac:dyDescent="0.25">
      <c r="A151" s="15" t="s">
        <v>125</v>
      </c>
      <c r="B151" s="23" t="s">
        <v>126</v>
      </c>
      <c r="C151" s="24">
        <v>5.65</v>
      </c>
      <c r="D151" s="24">
        <v>7.1</v>
      </c>
      <c r="E151" s="17">
        <f t="shared" si="11"/>
        <v>40.115000000000002</v>
      </c>
      <c r="F151" s="17">
        <f t="shared" si="12"/>
        <v>3.2092000000000001</v>
      </c>
      <c r="G151" s="17">
        <f>E151</f>
        <v>40.115000000000002</v>
      </c>
      <c r="H151" s="17">
        <f>F151</f>
        <v>3.2092000000000001</v>
      </c>
    </row>
    <row r="152" spans="1:9" x14ac:dyDescent="0.25">
      <c r="A152" s="15" t="s">
        <v>127</v>
      </c>
      <c r="B152" s="23" t="s">
        <v>128</v>
      </c>
      <c r="C152" s="5">
        <v>2.8</v>
      </c>
      <c r="D152" s="5">
        <v>3.55</v>
      </c>
      <c r="E152" s="17">
        <f t="shared" si="11"/>
        <v>9.94</v>
      </c>
      <c r="F152" s="17">
        <f t="shared" si="12"/>
        <v>0.79520000000000002</v>
      </c>
      <c r="G152" s="17">
        <f>E152+E153</f>
        <v>18.372</v>
      </c>
      <c r="H152" s="17">
        <f>F152+F153</f>
        <v>1.46976</v>
      </c>
    </row>
    <row r="153" spans="1:9" x14ac:dyDescent="0.25">
      <c r="C153" s="59">
        <v>2.72</v>
      </c>
      <c r="D153" s="59">
        <v>3.1</v>
      </c>
      <c r="E153" s="60">
        <f t="shared" si="11"/>
        <v>8.4320000000000004</v>
      </c>
      <c r="F153" s="60">
        <f t="shared" si="12"/>
        <v>0.67456000000000005</v>
      </c>
    </row>
    <row r="154" spans="1:9" x14ac:dyDescent="0.25">
      <c r="A154" s="15" t="s">
        <v>129</v>
      </c>
      <c r="B154" s="16" t="s">
        <v>130</v>
      </c>
      <c r="C154" s="24">
        <v>7.4</v>
      </c>
      <c r="D154" s="24">
        <v>2.8</v>
      </c>
      <c r="E154" s="25">
        <f t="shared" si="11"/>
        <v>20.72</v>
      </c>
      <c r="F154" s="25">
        <f t="shared" si="12"/>
        <v>1.6576</v>
      </c>
      <c r="G154" s="17">
        <f>E154+E155</f>
        <v>30.223999999999997</v>
      </c>
      <c r="H154" s="17">
        <f>F154+F155</f>
        <v>2.4179200000000001</v>
      </c>
    </row>
    <row r="155" spans="1:9" x14ac:dyDescent="0.25">
      <c r="A155" s="21"/>
      <c r="B155" s="16"/>
      <c r="C155" s="24">
        <v>3.96</v>
      </c>
      <c r="D155" s="24">
        <v>2.4</v>
      </c>
      <c r="E155" s="25">
        <f t="shared" si="11"/>
        <v>9.5039999999999996</v>
      </c>
      <c r="F155" s="25">
        <f t="shared" si="12"/>
        <v>0.76032</v>
      </c>
      <c r="G155" s="5"/>
      <c r="H155" s="5"/>
    </row>
    <row r="156" spans="1:9" x14ac:dyDescent="0.25">
      <c r="A156" s="15"/>
      <c r="B156" s="16"/>
      <c r="C156" s="24"/>
      <c r="D156" s="24"/>
      <c r="E156" s="25"/>
      <c r="F156" s="25"/>
      <c r="G156" s="17"/>
      <c r="H156" s="17"/>
    </row>
    <row r="157" spans="1:9" x14ac:dyDescent="0.25">
      <c r="A157" s="21"/>
      <c r="B157" s="16"/>
      <c r="C157" s="24"/>
      <c r="D157" s="24"/>
      <c r="E157" s="25"/>
      <c r="F157" s="25"/>
      <c r="G157" s="5"/>
      <c r="H157" s="5"/>
    </row>
    <row r="158" spans="1:9" x14ac:dyDescent="0.25">
      <c r="A158" s="21"/>
      <c r="B158" s="16"/>
      <c r="C158" s="24"/>
      <c r="D158" s="24"/>
      <c r="E158" s="25"/>
      <c r="F158" s="25"/>
      <c r="G158" s="5"/>
      <c r="H158" s="5"/>
    </row>
    <row r="159" spans="1:9" x14ac:dyDescent="0.25">
      <c r="A159" s="15"/>
      <c r="B159" s="16"/>
      <c r="C159" s="24"/>
      <c r="D159" s="24"/>
      <c r="E159" s="25"/>
      <c r="F159" s="25"/>
      <c r="G159" s="17"/>
      <c r="H159" s="17"/>
    </row>
    <row r="160" spans="1:9" ht="15.75" thickBot="1" x14ac:dyDescent="0.3">
      <c r="E160" s="88" t="s">
        <v>27</v>
      </c>
      <c r="F160" s="89"/>
      <c r="G160" s="45">
        <f>SUM(G138:G159)</f>
        <v>350.00120000000004</v>
      </c>
      <c r="H160" s="45">
        <f>SUM(H138:H159)</f>
        <v>28.000095999999999</v>
      </c>
      <c r="I160" s="56"/>
    </row>
    <row r="163" spans="1:13" ht="15.75" thickBot="1" x14ac:dyDescent="0.3">
      <c r="A163" s="7"/>
      <c r="B163" s="6"/>
      <c r="C163" s="4"/>
      <c r="D163" s="4"/>
      <c r="E163" s="4"/>
      <c r="F163" s="4"/>
    </row>
    <row r="164" spans="1:13" ht="15.75" thickBot="1" x14ac:dyDescent="0.3">
      <c r="A164" s="7"/>
      <c r="B164" s="6"/>
      <c r="C164" s="57" t="s">
        <v>1</v>
      </c>
      <c r="D164" s="58"/>
      <c r="E164" s="4"/>
      <c r="F164" s="4"/>
      <c r="J164" s="37" t="s">
        <v>9</v>
      </c>
      <c r="K164" s="38" t="s">
        <v>10</v>
      </c>
      <c r="L164" s="38" t="s">
        <v>11</v>
      </c>
      <c r="M164" s="39" t="s">
        <v>12</v>
      </c>
    </row>
    <row r="165" spans="1:13" ht="15.75" thickBot="1" x14ac:dyDescent="0.3">
      <c r="A165" s="8" t="s">
        <v>2</v>
      </c>
      <c r="B165" s="9" t="s">
        <v>0</v>
      </c>
      <c r="C165" s="10" t="s">
        <v>3</v>
      </c>
      <c r="D165" s="10" t="s">
        <v>4</v>
      </c>
      <c r="E165" s="10" t="s">
        <v>5</v>
      </c>
      <c r="F165" s="10" t="s">
        <v>6</v>
      </c>
      <c r="G165" s="10" t="s">
        <v>7</v>
      </c>
      <c r="H165" s="11" t="s">
        <v>8</v>
      </c>
      <c r="J165" s="40">
        <v>3</v>
      </c>
      <c r="K165" s="41">
        <v>7</v>
      </c>
      <c r="L165" s="41">
        <f>J165*K165</f>
        <v>21</v>
      </c>
      <c r="M165" s="42">
        <f>L165/0.08</f>
        <v>262.5</v>
      </c>
    </row>
    <row r="166" spans="1:13" x14ac:dyDescent="0.25">
      <c r="A166" s="15" t="s">
        <v>131</v>
      </c>
      <c r="B166" s="16" t="s">
        <v>132</v>
      </c>
      <c r="C166" s="5">
        <v>5.7</v>
      </c>
      <c r="D166" s="5">
        <v>3.37</v>
      </c>
      <c r="E166" s="17">
        <f>C166*D166</f>
        <v>19.209</v>
      </c>
      <c r="F166" s="17">
        <f>E166*0.08</f>
        <v>1.5367200000000001</v>
      </c>
      <c r="G166" s="17">
        <f>E166+E167</f>
        <v>31.534500000000001</v>
      </c>
      <c r="H166" s="17">
        <f>F166+F167</f>
        <v>2.5227600000000003</v>
      </c>
    </row>
    <row r="167" spans="1:13" x14ac:dyDescent="0.25">
      <c r="C167" s="3">
        <v>4.1500000000000004</v>
      </c>
      <c r="D167" s="3">
        <v>2.97</v>
      </c>
      <c r="E167" s="17">
        <f>C167*D167</f>
        <v>12.325500000000002</v>
      </c>
      <c r="F167" s="17">
        <f>E167*0.08</f>
        <v>0.98604000000000014</v>
      </c>
    </row>
    <row r="168" spans="1:13" x14ac:dyDescent="0.25">
      <c r="A168" s="15" t="s">
        <v>133</v>
      </c>
      <c r="B168" s="16" t="s">
        <v>134</v>
      </c>
      <c r="C168" s="5">
        <v>8.15</v>
      </c>
      <c r="D168" s="5">
        <v>4.8499999999999996</v>
      </c>
      <c r="E168" s="17">
        <f>C168*D168</f>
        <v>39.527499999999996</v>
      </c>
      <c r="F168" s="17">
        <f>E168*0.08</f>
        <v>3.1621999999999999</v>
      </c>
      <c r="G168" s="17">
        <f>E168</f>
        <v>39.527499999999996</v>
      </c>
      <c r="H168" s="17">
        <f>F168</f>
        <v>3.1621999999999999</v>
      </c>
    </row>
    <row r="169" spans="1:13" x14ac:dyDescent="0.25">
      <c r="A169" s="15" t="s">
        <v>135</v>
      </c>
      <c r="B169" s="16" t="s">
        <v>136</v>
      </c>
      <c r="C169" s="5">
        <v>4.28</v>
      </c>
      <c r="D169" s="5">
        <v>3.6</v>
      </c>
      <c r="E169" s="17">
        <f t="shared" ref="E169:E184" si="13">C169*D169</f>
        <v>15.408000000000001</v>
      </c>
      <c r="F169" s="17">
        <f t="shared" ref="F169:F184" si="14">E169*0.08</f>
        <v>1.2326400000000002</v>
      </c>
      <c r="G169" s="17">
        <f>E169+E170</f>
        <v>19.828000000000003</v>
      </c>
      <c r="H169" s="17">
        <f>F169+F170</f>
        <v>1.5862400000000001</v>
      </c>
    </row>
    <row r="170" spans="1:13" x14ac:dyDescent="0.25">
      <c r="C170" s="34">
        <v>2.6</v>
      </c>
      <c r="D170" s="61">
        <v>1.7</v>
      </c>
      <c r="E170" s="60">
        <f t="shared" si="13"/>
        <v>4.42</v>
      </c>
      <c r="F170" s="60">
        <f t="shared" si="14"/>
        <v>0.35360000000000003</v>
      </c>
    </row>
    <row r="171" spans="1:13" x14ac:dyDescent="0.25">
      <c r="A171" s="15" t="s">
        <v>137</v>
      </c>
      <c r="B171" s="16" t="s">
        <v>138</v>
      </c>
      <c r="C171" s="24">
        <v>4.08</v>
      </c>
      <c r="D171" s="24">
        <v>2.6</v>
      </c>
      <c r="E171" s="17">
        <f t="shared" si="13"/>
        <v>10.608000000000001</v>
      </c>
      <c r="F171" s="17">
        <f t="shared" si="14"/>
        <v>0.84864000000000006</v>
      </c>
      <c r="G171" s="17">
        <f>E171</f>
        <v>10.608000000000001</v>
      </c>
      <c r="H171" s="17">
        <f>F171</f>
        <v>0.84864000000000006</v>
      </c>
    </row>
    <row r="172" spans="1:13" x14ac:dyDescent="0.25">
      <c r="A172" s="15" t="s">
        <v>139</v>
      </c>
      <c r="B172" s="23" t="s">
        <v>140</v>
      </c>
      <c r="C172" s="5">
        <v>3.65</v>
      </c>
      <c r="D172" s="5">
        <v>2.5499999999999998</v>
      </c>
      <c r="E172" s="17">
        <f t="shared" si="13"/>
        <v>9.3074999999999992</v>
      </c>
      <c r="F172" s="17">
        <f t="shared" si="14"/>
        <v>0.74459999999999993</v>
      </c>
      <c r="G172" s="17">
        <f>SUM(E172:E174)</f>
        <v>33.357500000000002</v>
      </c>
      <c r="H172" s="17">
        <f>SUM(F172:F174)</f>
        <v>2.6685999999999996</v>
      </c>
      <c r="I172" s="56"/>
      <c r="J172" s="43"/>
    </row>
    <row r="173" spans="1:13" x14ac:dyDescent="0.25">
      <c r="C173" s="34">
        <v>3.7</v>
      </c>
      <c r="D173" s="61">
        <v>3.1</v>
      </c>
      <c r="E173" s="60">
        <f t="shared" si="13"/>
        <v>11.47</v>
      </c>
      <c r="F173" s="60">
        <f t="shared" si="14"/>
        <v>0.91760000000000008</v>
      </c>
    </row>
    <row r="174" spans="1:13" x14ac:dyDescent="0.25">
      <c r="C174" s="34">
        <v>3.7</v>
      </c>
      <c r="D174" s="61">
        <v>3.4</v>
      </c>
      <c r="E174" s="60">
        <f t="shared" si="13"/>
        <v>12.58</v>
      </c>
      <c r="F174" s="60">
        <f t="shared" si="14"/>
        <v>1.0064</v>
      </c>
    </row>
    <row r="175" spans="1:13" x14ac:dyDescent="0.25">
      <c r="A175" s="15" t="s">
        <v>141</v>
      </c>
      <c r="B175" s="23" t="s">
        <v>142</v>
      </c>
      <c r="C175" s="5">
        <v>2.5</v>
      </c>
      <c r="D175" s="5">
        <v>4.6500000000000004</v>
      </c>
      <c r="E175" s="17">
        <f t="shared" si="13"/>
        <v>11.625</v>
      </c>
      <c r="F175" s="17">
        <f t="shared" si="14"/>
        <v>0.93</v>
      </c>
      <c r="G175" s="17">
        <f>E175+E176</f>
        <v>22.009999999999998</v>
      </c>
      <c r="H175" s="17">
        <f>F175+F176</f>
        <v>1.7608000000000001</v>
      </c>
    </row>
    <row r="176" spans="1:13" x14ac:dyDescent="0.25">
      <c r="C176" s="34">
        <v>3.1</v>
      </c>
      <c r="D176" s="61">
        <v>3.35</v>
      </c>
      <c r="E176" s="60">
        <f t="shared" si="13"/>
        <v>10.385</v>
      </c>
      <c r="F176" s="60">
        <f t="shared" si="14"/>
        <v>0.83079999999999998</v>
      </c>
    </row>
    <row r="177" spans="1:11" x14ac:dyDescent="0.25">
      <c r="A177" s="15" t="s">
        <v>143</v>
      </c>
      <c r="B177" s="16" t="s">
        <v>144</v>
      </c>
      <c r="C177" s="24">
        <v>5.65</v>
      </c>
      <c r="D177" s="24">
        <v>5.7</v>
      </c>
      <c r="E177" s="17">
        <f t="shared" si="13"/>
        <v>32.205000000000005</v>
      </c>
      <c r="F177" s="17">
        <f t="shared" si="14"/>
        <v>2.5764000000000005</v>
      </c>
      <c r="G177" s="17">
        <f>SUM(E177)</f>
        <v>32.205000000000005</v>
      </c>
      <c r="H177" s="17">
        <f>SUM(F177)</f>
        <v>2.5764000000000005</v>
      </c>
    </row>
    <row r="178" spans="1:11" x14ac:dyDescent="0.25">
      <c r="A178" s="15" t="s">
        <v>145</v>
      </c>
      <c r="B178" s="16" t="s">
        <v>146</v>
      </c>
      <c r="C178" s="24">
        <v>4.32</v>
      </c>
      <c r="D178" s="24">
        <v>3</v>
      </c>
      <c r="E178" s="17">
        <f t="shared" si="13"/>
        <v>12.96</v>
      </c>
      <c r="F178" s="17">
        <f t="shared" si="14"/>
        <v>1.0368000000000002</v>
      </c>
      <c r="G178" s="17">
        <f>E178+E179+E180</f>
        <v>39.838000000000001</v>
      </c>
      <c r="H178" s="17">
        <f>F178+F179+F180</f>
        <v>3.1870400000000001</v>
      </c>
    </row>
    <row r="179" spans="1:11" x14ac:dyDescent="0.25">
      <c r="A179" s="15"/>
      <c r="B179" s="23"/>
      <c r="C179" s="24">
        <v>3.1</v>
      </c>
      <c r="D179" s="24">
        <v>4.18</v>
      </c>
      <c r="E179" s="17">
        <f t="shared" si="13"/>
        <v>12.958</v>
      </c>
      <c r="F179" s="17">
        <f t="shared" si="14"/>
        <v>1.03664</v>
      </c>
      <c r="G179" s="17"/>
      <c r="H179" s="17"/>
    </row>
    <row r="180" spans="1:11" x14ac:dyDescent="0.25">
      <c r="C180" s="34">
        <v>2.9</v>
      </c>
      <c r="D180" s="61">
        <v>4.8</v>
      </c>
      <c r="E180" s="60">
        <f t="shared" si="13"/>
        <v>13.92</v>
      </c>
      <c r="F180" s="60">
        <f t="shared" si="14"/>
        <v>1.1135999999999999</v>
      </c>
    </row>
    <row r="181" spans="1:11" x14ac:dyDescent="0.25">
      <c r="A181" s="15" t="s">
        <v>147</v>
      </c>
      <c r="B181" s="23" t="s">
        <v>148</v>
      </c>
      <c r="C181" s="24">
        <v>4.3499999999999996</v>
      </c>
      <c r="D181" s="24">
        <v>3.72</v>
      </c>
      <c r="E181" s="17">
        <f t="shared" si="13"/>
        <v>16.181999999999999</v>
      </c>
      <c r="F181" s="17">
        <f t="shared" si="14"/>
        <v>1.2945599999999999</v>
      </c>
      <c r="G181" s="17">
        <f>SUM(E181:E183)</f>
        <v>24.125</v>
      </c>
      <c r="H181" s="17">
        <f>SUM(F181:F183)</f>
        <v>1.9300000000000002</v>
      </c>
      <c r="K181" s="43"/>
    </row>
    <row r="182" spans="1:11" x14ac:dyDescent="0.25">
      <c r="A182" s="15"/>
      <c r="B182" s="23"/>
      <c r="C182" s="5">
        <v>1.4</v>
      </c>
      <c r="D182" s="5">
        <v>2.35</v>
      </c>
      <c r="E182" s="17">
        <f t="shared" si="13"/>
        <v>3.29</v>
      </c>
      <c r="F182" s="17">
        <f t="shared" si="14"/>
        <v>0.26319999999999999</v>
      </c>
      <c r="G182" s="17"/>
      <c r="H182" s="17"/>
    </row>
    <row r="183" spans="1:11" x14ac:dyDescent="0.25">
      <c r="C183" s="59">
        <v>2.35</v>
      </c>
      <c r="D183" s="59">
        <v>1.98</v>
      </c>
      <c r="E183" s="60">
        <f t="shared" si="13"/>
        <v>4.6530000000000005</v>
      </c>
      <c r="F183" s="60">
        <f t="shared" si="14"/>
        <v>0.37224000000000007</v>
      </c>
    </row>
    <row r="184" spans="1:11" x14ac:dyDescent="0.25">
      <c r="A184" s="15" t="s">
        <v>149</v>
      </c>
      <c r="B184" s="16" t="s">
        <v>150</v>
      </c>
      <c r="C184" s="24">
        <v>2.2000000000000002</v>
      </c>
      <c r="D184" s="24">
        <v>4.3</v>
      </c>
      <c r="E184" s="25">
        <f t="shared" si="13"/>
        <v>9.4600000000000009</v>
      </c>
      <c r="F184" s="25">
        <f t="shared" si="14"/>
        <v>0.75680000000000014</v>
      </c>
      <c r="G184" s="17">
        <f>E184</f>
        <v>9.4600000000000009</v>
      </c>
      <c r="H184" s="17">
        <f>F184</f>
        <v>0.75680000000000014</v>
      </c>
    </row>
    <row r="185" spans="1:11" x14ac:dyDescent="0.25">
      <c r="A185" s="21"/>
      <c r="B185" s="16"/>
      <c r="C185" s="24"/>
      <c r="D185" s="24"/>
      <c r="E185" s="25"/>
      <c r="F185" s="25"/>
      <c r="G185" s="5"/>
      <c r="H185" s="5"/>
    </row>
    <row r="186" spans="1:11" x14ac:dyDescent="0.25">
      <c r="A186" s="15"/>
      <c r="B186" s="16"/>
      <c r="C186" s="24"/>
      <c r="D186" s="24"/>
      <c r="E186" s="25"/>
      <c r="F186" s="25"/>
      <c r="G186" s="17"/>
      <c r="H186" s="17"/>
    </row>
    <row r="187" spans="1:11" x14ac:dyDescent="0.25">
      <c r="A187" s="21"/>
      <c r="B187" s="16"/>
      <c r="C187" s="24"/>
      <c r="D187" s="24"/>
      <c r="E187" s="25"/>
      <c r="F187" s="25"/>
      <c r="G187" s="5"/>
      <c r="H187" s="5"/>
    </row>
    <row r="188" spans="1:11" x14ac:dyDescent="0.25">
      <c r="A188" s="21"/>
      <c r="B188" s="16"/>
      <c r="C188" s="24"/>
      <c r="D188" s="24"/>
      <c r="E188" s="25"/>
      <c r="F188" s="25"/>
      <c r="G188" s="5"/>
      <c r="H188" s="5"/>
      <c r="J188" s="43"/>
    </row>
    <row r="189" spans="1:11" x14ac:dyDescent="0.25">
      <c r="A189" s="15"/>
      <c r="B189" s="16"/>
      <c r="C189" s="24"/>
      <c r="D189" s="24"/>
      <c r="E189" s="25"/>
      <c r="F189" s="25"/>
      <c r="G189" s="17"/>
      <c r="H189" s="17"/>
    </row>
    <row r="190" spans="1:11" ht="15.75" thickBot="1" x14ac:dyDescent="0.3">
      <c r="E190" s="62" t="s">
        <v>27</v>
      </c>
      <c r="F190" s="63"/>
      <c r="G190" s="45">
        <f>SUM(G166:G189)</f>
        <v>262.49349999999998</v>
      </c>
      <c r="H190" s="45">
        <f>SUM(H166:H189)</f>
        <v>20.999479999999998</v>
      </c>
      <c r="J190" s="43"/>
    </row>
    <row r="191" spans="1:11" x14ac:dyDescent="0.25">
      <c r="I191" s="56"/>
    </row>
    <row r="193" spans="1:13" ht="15.75" thickBot="1" x14ac:dyDescent="0.3">
      <c r="A193" s="7"/>
      <c r="B193" s="6"/>
      <c r="C193" s="4"/>
      <c r="D193" s="4"/>
      <c r="E193" s="4"/>
      <c r="F193" s="4"/>
    </row>
    <row r="194" spans="1:13" ht="15.75" thickBot="1" x14ac:dyDescent="0.3">
      <c r="A194" s="7"/>
      <c r="B194" s="6"/>
      <c r="C194" s="57" t="s">
        <v>1</v>
      </c>
      <c r="D194" s="58"/>
      <c r="E194" s="4"/>
      <c r="F194" s="4"/>
      <c r="J194" s="37" t="s">
        <v>9</v>
      </c>
      <c r="K194" s="38" t="s">
        <v>10</v>
      </c>
      <c r="L194" s="38" t="s">
        <v>11</v>
      </c>
      <c r="M194" s="39" t="s">
        <v>12</v>
      </c>
    </row>
    <row r="195" spans="1:13" ht="15.75" thickBot="1" x14ac:dyDescent="0.3">
      <c r="A195" s="8" t="s">
        <v>2</v>
      </c>
      <c r="B195" s="9" t="s">
        <v>0</v>
      </c>
      <c r="C195" s="10" t="s">
        <v>3</v>
      </c>
      <c r="D195" s="10" t="s">
        <v>4</v>
      </c>
      <c r="E195" s="10" t="s">
        <v>5</v>
      </c>
      <c r="F195" s="10" t="s">
        <v>6</v>
      </c>
      <c r="G195" s="10" t="s">
        <v>7</v>
      </c>
      <c r="H195" s="11" t="s">
        <v>8</v>
      </c>
      <c r="J195" s="40">
        <v>3</v>
      </c>
      <c r="K195" s="41">
        <v>7</v>
      </c>
      <c r="L195" s="41">
        <f>J195*K195</f>
        <v>21</v>
      </c>
      <c r="M195" s="42">
        <f>L195/0.08</f>
        <v>262.5</v>
      </c>
    </row>
    <row r="196" spans="1:13" x14ac:dyDescent="0.25">
      <c r="A196" s="15" t="s">
        <v>151</v>
      </c>
      <c r="B196" s="16" t="s">
        <v>152</v>
      </c>
      <c r="C196" s="5">
        <v>4.75</v>
      </c>
      <c r="D196" s="5">
        <v>3.3</v>
      </c>
      <c r="E196" s="17">
        <f>C196*D196</f>
        <v>15.674999999999999</v>
      </c>
      <c r="F196" s="17">
        <f>E196*0.08</f>
        <v>1.254</v>
      </c>
      <c r="G196" s="17">
        <f>E196+E197</f>
        <v>28.875</v>
      </c>
      <c r="H196" s="17">
        <f>F196+F197</f>
        <v>2.31</v>
      </c>
    </row>
    <row r="197" spans="1:13" x14ac:dyDescent="0.25">
      <c r="C197" s="3">
        <v>4</v>
      </c>
      <c r="D197" s="3">
        <v>3.3</v>
      </c>
      <c r="E197" s="17">
        <f>C197*D197</f>
        <v>13.2</v>
      </c>
      <c r="F197" s="17">
        <f>E197*0.08</f>
        <v>1.056</v>
      </c>
    </row>
    <row r="198" spans="1:13" x14ac:dyDescent="0.25">
      <c r="A198" s="15" t="s">
        <v>153</v>
      </c>
      <c r="B198" s="16" t="s">
        <v>154</v>
      </c>
      <c r="C198" s="5">
        <v>4.0999999999999996</v>
      </c>
      <c r="D198" s="5">
        <v>3.8</v>
      </c>
      <c r="E198" s="17">
        <f>C198*D198</f>
        <v>15.579999999999998</v>
      </c>
      <c r="F198" s="17">
        <f>E198*0.08</f>
        <v>1.2464</v>
      </c>
      <c r="G198" s="17">
        <f>E198+E199</f>
        <v>31.557499999999997</v>
      </c>
      <c r="H198" s="17">
        <f>F198+F199</f>
        <v>2.5246</v>
      </c>
    </row>
    <row r="199" spans="1:13" x14ac:dyDescent="0.25">
      <c r="C199" s="34">
        <v>3.85</v>
      </c>
      <c r="D199" s="34">
        <v>4.1500000000000004</v>
      </c>
      <c r="E199" s="17">
        <f>C199*D199</f>
        <v>15.977500000000001</v>
      </c>
      <c r="F199" s="17">
        <f>E199*0.08</f>
        <v>1.2782</v>
      </c>
    </row>
    <row r="200" spans="1:13" x14ac:dyDescent="0.25">
      <c r="A200" s="15" t="s">
        <v>155</v>
      </c>
      <c r="B200" s="16" t="s">
        <v>156</v>
      </c>
      <c r="C200" s="5">
        <v>4.3</v>
      </c>
      <c r="D200" s="5">
        <v>4.05</v>
      </c>
      <c r="E200" s="17">
        <f t="shared" ref="E200:E213" si="15">C200*D200</f>
        <v>17.414999999999999</v>
      </c>
      <c r="F200" s="17">
        <f t="shared" ref="F200:F213" si="16">E200*0.08</f>
        <v>1.3932</v>
      </c>
      <c r="G200" s="17">
        <f>E200</f>
        <v>17.414999999999999</v>
      </c>
      <c r="H200" s="17">
        <f>F200</f>
        <v>1.3932</v>
      </c>
    </row>
    <row r="201" spans="1:13" x14ac:dyDescent="0.25">
      <c r="A201" s="15" t="s">
        <v>157</v>
      </c>
      <c r="B201" s="16" t="s">
        <v>158</v>
      </c>
      <c r="C201" s="24">
        <v>5.0999999999999996</v>
      </c>
      <c r="D201" s="24">
        <v>2.15</v>
      </c>
      <c r="E201" s="17">
        <f t="shared" si="15"/>
        <v>10.964999999999998</v>
      </c>
      <c r="F201" s="17">
        <f t="shared" si="16"/>
        <v>0.87719999999999987</v>
      </c>
      <c r="G201" s="17">
        <f>E201</f>
        <v>10.964999999999998</v>
      </c>
      <c r="H201" s="17">
        <f>F201</f>
        <v>0.87719999999999987</v>
      </c>
    </row>
    <row r="202" spans="1:13" x14ac:dyDescent="0.25">
      <c r="A202" s="15" t="s">
        <v>159</v>
      </c>
      <c r="B202" s="23" t="s">
        <v>160</v>
      </c>
      <c r="C202" s="5">
        <v>5.98</v>
      </c>
      <c r="D202" s="5">
        <v>5.8</v>
      </c>
      <c r="E202" s="17">
        <f t="shared" si="15"/>
        <v>34.684000000000005</v>
      </c>
      <c r="F202" s="17">
        <f t="shared" si="16"/>
        <v>2.7747200000000003</v>
      </c>
      <c r="G202" s="17">
        <f>SUM(E202)</f>
        <v>34.684000000000005</v>
      </c>
      <c r="H202" s="17">
        <f>SUM(F202)</f>
        <v>2.7747200000000003</v>
      </c>
      <c r="I202" s="56"/>
      <c r="J202" s="43"/>
    </row>
    <row r="203" spans="1:13" x14ac:dyDescent="0.25">
      <c r="A203" s="15" t="s">
        <v>161</v>
      </c>
      <c r="B203" s="23" t="s">
        <v>162</v>
      </c>
      <c r="C203" s="5">
        <v>6.62</v>
      </c>
      <c r="D203" s="5">
        <v>4.2</v>
      </c>
      <c r="E203" s="17">
        <f t="shared" si="15"/>
        <v>27.804000000000002</v>
      </c>
      <c r="F203" s="17">
        <f t="shared" si="16"/>
        <v>2.2243200000000001</v>
      </c>
      <c r="G203" s="17">
        <f>(SUM(E203:E207))-(E208)</f>
        <v>50.72</v>
      </c>
      <c r="H203" s="17">
        <f>(SUM(F203:F207))-(F208)</f>
        <v>4.0576000000000008</v>
      </c>
    </row>
    <row r="204" spans="1:13" x14ac:dyDescent="0.25">
      <c r="B204" s="47"/>
      <c r="C204" s="34">
        <v>1.5</v>
      </c>
      <c r="D204" s="61">
        <v>4.58</v>
      </c>
      <c r="E204" s="60">
        <f t="shared" si="15"/>
        <v>6.87</v>
      </c>
      <c r="F204" s="60">
        <f t="shared" si="16"/>
        <v>0.54959999999999998</v>
      </c>
      <c r="G204" s="43"/>
      <c r="H204" s="43"/>
    </row>
    <row r="205" spans="1:13" x14ac:dyDescent="0.25">
      <c r="C205" s="34">
        <v>1.3</v>
      </c>
      <c r="D205" s="61">
        <v>4.68</v>
      </c>
      <c r="E205" s="60">
        <f t="shared" si="15"/>
        <v>6.0839999999999996</v>
      </c>
      <c r="F205" s="60">
        <f t="shared" si="16"/>
        <v>0.48671999999999999</v>
      </c>
    </row>
    <row r="206" spans="1:13" x14ac:dyDescent="0.25">
      <c r="C206" s="34">
        <v>3.1</v>
      </c>
      <c r="D206" s="61">
        <v>2</v>
      </c>
      <c r="E206" s="60">
        <f t="shared" si="15"/>
        <v>6.2</v>
      </c>
      <c r="F206" s="60">
        <f t="shared" si="16"/>
        <v>0.49600000000000005</v>
      </c>
    </row>
    <row r="207" spans="1:13" x14ac:dyDescent="0.25">
      <c r="C207" s="34">
        <v>3.1</v>
      </c>
      <c r="D207" s="61">
        <v>3.06</v>
      </c>
      <c r="E207" s="60">
        <f t="shared" si="15"/>
        <v>9.4860000000000007</v>
      </c>
      <c r="F207" s="60">
        <f t="shared" si="16"/>
        <v>0.75888000000000011</v>
      </c>
    </row>
    <row r="208" spans="1:13" x14ac:dyDescent="0.25">
      <c r="B208" t="s">
        <v>163</v>
      </c>
      <c r="C208" s="34">
        <v>1.8</v>
      </c>
      <c r="D208" s="61">
        <v>3.18</v>
      </c>
      <c r="E208" s="60">
        <f t="shared" si="15"/>
        <v>5.7240000000000002</v>
      </c>
      <c r="F208" s="60">
        <f t="shared" si="16"/>
        <v>0.45792000000000005</v>
      </c>
    </row>
    <row r="209" spans="1:13" x14ac:dyDescent="0.25">
      <c r="A209" s="15" t="s">
        <v>164</v>
      </c>
      <c r="B209" s="16" t="s">
        <v>165</v>
      </c>
      <c r="C209" s="24">
        <v>3.85</v>
      </c>
      <c r="D209" s="24">
        <v>5.6</v>
      </c>
      <c r="E209" s="17">
        <f t="shared" si="15"/>
        <v>21.56</v>
      </c>
      <c r="F209" s="17">
        <f t="shared" si="16"/>
        <v>1.7247999999999999</v>
      </c>
      <c r="G209" s="17">
        <f>SUM(E209:E210)</f>
        <v>43.03</v>
      </c>
      <c r="H209" s="17">
        <f>SUM(F209:F210)</f>
        <v>3.4424000000000001</v>
      </c>
    </row>
    <row r="210" spans="1:13" x14ac:dyDescent="0.25">
      <c r="C210" s="34">
        <v>5.65</v>
      </c>
      <c r="D210" s="61">
        <v>3.8</v>
      </c>
      <c r="E210" s="60">
        <f t="shared" si="15"/>
        <v>21.47</v>
      </c>
      <c r="F210" s="60">
        <f t="shared" si="16"/>
        <v>1.7176</v>
      </c>
    </row>
    <row r="211" spans="1:13" x14ac:dyDescent="0.25">
      <c r="A211" s="15" t="s">
        <v>166</v>
      </c>
      <c r="B211" s="16" t="s">
        <v>167</v>
      </c>
      <c r="C211" s="24">
        <v>4.3</v>
      </c>
      <c r="D211" s="24">
        <v>3.8</v>
      </c>
      <c r="E211" s="17">
        <f t="shared" si="15"/>
        <v>16.34</v>
      </c>
      <c r="F211" s="17">
        <f t="shared" si="16"/>
        <v>1.3071999999999999</v>
      </c>
      <c r="G211" s="17">
        <f>E211+E212</f>
        <v>32.299999999999997</v>
      </c>
      <c r="H211" s="17">
        <f>F211+F212</f>
        <v>2.5839999999999996</v>
      </c>
      <c r="K211" s="43"/>
    </row>
    <row r="212" spans="1:13" x14ac:dyDescent="0.25">
      <c r="A212" s="15"/>
      <c r="B212" s="23"/>
      <c r="C212" s="24">
        <v>4.2</v>
      </c>
      <c r="D212" s="24">
        <v>3.8</v>
      </c>
      <c r="E212" s="17">
        <f t="shared" si="15"/>
        <v>15.959999999999999</v>
      </c>
      <c r="F212" s="17">
        <f t="shared" si="16"/>
        <v>1.2767999999999999</v>
      </c>
      <c r="G212" s="17"/>
      <c r="H212" s="17"/>
    </row>
    <row r="213" spans="1:13" x14ac:dyDescent="0.25">
      <c r="A213" s="15" t="s">
        <v>168</v>
      </c>
      <c r="B213" s="23" t="s">
        <v>169</v>
      </c>
      <c r="C213" s="24">
        <v>4.0999999999999996</v>
      </c>
      <c r="D213" s="24">
        <v>3.16</v>
      </c>
      <c r="E213" s="17">
        <f t="shared" si="15"/>
        <v>12.956</v>
      </c>
      <c r="F213" s="17">
        <f t="shared" si="16"/>
        <v>1.0364800000000001</v>
      </c>
      <c r="G213" s="17">
        <f>SUM(E213)</f>
        <v>12.956</v>
      </c>
      <c r="H213" s="17">
        <f>SUM(F213)</f>
        <v>1.0364800000000001</v>
      </c>
    </row>
    <row r="214" spans="1:13" x14ac:dyDescent="0.25">
      <c r="A214" s="15"/>
      <c r="B214" s="23"/>
      <c r="C214" s="5"/>
      <c r="D214" s="5"/>
      <c r="E214" s="17"/>
      <c r="F214" s="17"/>
      <c r="G214" s="17"/>
      <c r="H214" s="17"/>
    </row>
    <row r="215" spans="1:13" x14ac:dyDescent="0.25">
      <c r="C215" s="59"/>
      <c r="D215" s="59"/>
      <c r="E215" s="60"/>
      <c r="F215" s="60"/>
    </row>
    <row r="216" spans="1:13" x14ac:dyDescent="0.25">
      <c r="A216" s="15"/>
      <c r="B216" s="16"/>
      <c r="C216" s="24"/>
      <c r="D216" s="24"/>
      <c r="E216" s="25"/>
      <c r="F216" s="25"/>
      <c r="G216" s="17"/>
      <c r="H216" s="17"/>
    </row>
    <row r="218" spans="1:13" x14ac:dyDescent="0.25">
      <c r="A218" s="21"/>
      <c r="B218" s="16"/>
      <c r="C218" s="24"/>
      <c r="D218" s="24"/>
      <c r="E218" s="25"/>
      <c r="F218" s="25"/>
      <c r="G218" s="5"/>
      <c r="H218" s="5"/>
      <c r="J218" s="43"/>
    </row>
    <row r="219" spans="1:13" x14ac:dyDescent="0.25">
      <c r="A219" s="15"/>
      <c r="B219" s="16"/>
      <c r="C219" s="24"/>
      <c r="D219" s="24"/>
      <c r="E219" s="25"/>
      <c r="F219" s="25"/>
      <c r="G219" s="17"/>
      <c r="H219" s="17"/>
    </row>
    <row r="220" spans="1:13" ht="15.75" thickBot="1" x14ac:dyDescent="0.3">
      <c r="E220" s="88" t="s">
        <v>27</v>
      </c>
      <c r="F220" s="89"/>
      <c r="G220" s="45">
        <f>SUM(G196:G219)</f>
        <v>262.5025</v>
      </c>
      <c r="H220" s="45">
        <f>SUM(H196:H219)</f>
        <v>21.000200000000003</v>
      </c>
      <c r="J220" s="43"/>
    </row>
    <row r="223" spans="1:13" ht="15.75" thickBot="1" x14ac:dyDescent="0.3">
      <c r="A223" s="7"/>
      <c r="B223" s="6"/>
      <c r="C223" s="4"/>
      <c r="D223" s="4"/>
      <c r="E223" s="4"/>
      <c r="F223" s="4"/>
    </row>
    <row r="224" spans="1:13" ht="15.75" thickBot="1" x14ac:dyDescent="0.3">
      <c r="A224" s="7"/>
      <c r="B224" s="6"/>
      <c r="C224" s="57" t="s">
        <v>1</v>
      </c>
      <c r="D224" s="58"/>
      <c r="E224" s="4"/>
      <c r="F224" s="4"/>
      <c r="J224" s="37" t="s">
        <v>9</v>
      </c>
      <c r="K224" s="38" t="s">
        <v>10</v>
      </c>
      <c r="L224" s="38" t="s">
        <v>11</v>
      </c>
      <c r="M224" s="39" t="s">
        <v>12</v>
      </c>
    </row>
    <row r="225" spans="1:13" ht="15.75" thickBot="1" x14ac:dyDescent="0.3">
      <c r="A225" s="8" t="s">
        <v>2</v>
      </c>
      <c r="B225" s="9" t="s">
        <v>0</v>
      </c>
      <c r="C225" s="10" t="s">
        <v>3</v>
      </c>
      <c r="D225" s="10" t="s">
        <v>4</v>
      </c>
      <c r="E225" s="10" t="s">
        <v>5</v>
      </c>
      <c r="F225" s="10" t="s">
        <v>6</v>
      </c>
      <c r="G225" s="10" t="s">
        <v>7</v>
      </c>
      <c r="H225" s="11" t="s">
        <v>8</v>
      </c>
      <c r="J225" s="40">
        <v>3</v>
      </c>
      <c r="K225" s="41">
        <v>7</v>
      </c>
      <c r="L225" s="41">
        <f>J225*K225</f>
        <v>21</v>
      </c>
      <c r="M225" s="42">
        <f>L225/0.08</f>
        <v>262.5</v>
      </c>
    </row>
    <row r="226" spans="1:13" x14ac:dyDescent="0.25">
      <c r="A226" s="15" t="s">
        <v>170</v>
      </c>
      <c r="B226" s="16" t="s">
        <v>171</v>
      </c>
      <c r="C226" s="5">
        <v>7</v>
      </c>
      <c r="D226" s="5">
        <v>3.2</v>
      </c>
      <c r="E226" s="17">
        <f t="shared" ref="E226:E244" si="17">C226*D226</f>
        <v>22.400000000000002</v>
      </c>
      <c r="F226" s="17">
        <f t="shared" ref="F226:F244" si="18">E226*0.08</f>
        <v>1.7920000000000003</v>
      </c>
      <c r="G226" s="17">
        <f>E226+E227+E228</f>
        <v>30.833000000000006</v>
      </c>
      <c r="H226" s="17">
        <f>F226+F227+F228</f>
        <v>2.4666399999999999</v>
      </c>
    </row>
    <row r="227" spans="1:13" x14ac:dyDescent="0.25">
      <c r="A227" s="21"/>
      <c r="B227" s="16"/>
      <c r="C227" s="5">
        <v>2.4</v>
      </c>
      <c r="D227" s="5">
        <v>2.4</v>
      </c>
      <c r="E227" s="17">
        <f t="shared" si="17"/>
        <v>5.76</v>
      </c>
      <c r="F227" s="17">
        <f t="shared" si="18"/>
        <v>0.46079999999999999</v>
      </c>
      <c r="G227" s="5"/>
      <c r="H227" s="5"/>
    </row>
    <row r="228" spans="1:13" x14ac:dyDescent="0.25">
      <c r="A228" s="21"/>
      <c r="B228" s="16"/>
      <c r="C228" s="5">
        <v>1.35</v>
      </c>
      <c r="D228" s="5">
        <v>1.98</v>
      </c>
      <c r="E228" s="17">
        <f t="shared" si="17"/>
        <v>2.673</v>
      </c>
      <c r="F228" s="17">
        <f t="shared" si="18"/>
        <v>0.21384</v>
      </c>
      <c r="G228" s="5"/>
      <c r="H228" s="5"/>
    </row>
    <row r="229" spans="1:13" x14ac:dyDescent="0.25">
      <c r="A229" s="15" t="s">
        <v>172</v>
      </c>
      <c r="B229" s="16" t="s">
        <v>173</v>
      </c>
      <c r="C229" s="5">
        <v>2.4</v>
      </c>
      <c r="D229" s="5">
        <v>2.35</v>
      </c>
      <c r="E229" s="17">
        <f t="shared" si="17"/>
        <v>5.64</v>
      </c>
      <c r="F229" s="17">
        <f t="shared" si="18"/>
        <v>0.45119999999999999</v>
      </c>
      <c r="G229" s="17">
        <f>SUM(E229:E232)</f>
        <v>16.923999999999999</v>
      </c>
      <c r="H229" s="17">
        <f>SUM(F229:F232)</f>
        <v>1.35392</v>
      </c>
    </row>
    <row r="230" spans="1:13" x14ac:dyDescent="0.25">
      <c r="A230" s="21"/>
      <c r="B230" s="16"/>
      <c r="C230" s="24">
        <v>0.9</v>
      </c>
      <c r="D230" s="24">
        <v>2</v>
      </c>
      <c r="E230" s="25">
        <f t="shared" si="17"/>
        <v>1.8</v>
      </c>
      <c r="F230" s="25">
        <f t="shared" si="18"/>
        <v>0.14400000000000002</v>
      </c>
      <c r="G230" s="5"/>
      <c r="H230" s="5"/>
    </row>
    <row r="231" spans="1:13" x14ac:dyDescent="0.25">
      <c r="A231" s="21"/>
      <c r="B231" s="16"/>
      <c r="C231" s="24">
        <v>1.3</v>
      </c>
      <c r="D231" s="24">
        <v>1.28</v>
      </c>
      <c r="E231" s="25">
        <f t="shared" si="17"/>
        <v>1.6640000000000001</v>
      </c>
      <c r="F231" s="25">
        <f t="shared" si="18"/>
        <v>0.13312000000000002</v>
      </c>
      <c r="G231" s="5"/>
      <c r="H231" s="5"/>
    </row>
    <row r="232" spans="1:13" x14ac:dyDescent="0.25">
      <c r="A232" s="21"/>
      <c r="B232" s="16"/>
      <c r="C232" s="24">
        <v>1.7</v>
      </c>
      <c r="D232" s="24">
        <v>4.5999999999999996</v>
      </c>
      <c r="E232" s="25">
        <f t="shared" si="17"/>
        <v>7.8199999999999994</v>
      </c>
      <c r="F232" s="25">
        <f t="shared" si="18"/>
        <v>0.62559999999999993</v>
      </c>
      <c r="G232" s="5"/>
      <c r="H232" s="5"/>
      <c r="I232" s="56"/>
      <c r="J232" s="43"/>
    </row>
    <row r="233" spans="1:13" x14ac:dyDescent="0.25">
      <c r="A233" s="15" t="s">
        <v>174</v>
      </c>
      <c r="B233" s="16" t="s">
        <v>175</v>
      </c>
      <c r="C233" s="5">
        <v>6.2</v>
      </c>
      <c r="D233" s="5">
        <v>3.45</v>
      </c>
      <c r="E233" s="17">
        <f t="shared" si="17"/>
        <v>21.39</v>
      </c>
      <c r="F233" s="17">
        <f t="shared" si="18"/>
        <v>1.7112000000000001</v>
      </c>
      <c r="G233" s="17">
        <f>E233</f>
        <v>21.39</v>
      </c>
      <c r="H233" s="17">
        <f>F233</f>
        <v>1.7112000000000001</v>
      </c>
    </row>
    <row r="234" spans="1:13" x14ac:dyDescent="0.25">
      <c r="A234" s="15" t="s">
        <v>176</v>
      </c>
      <c r="B234" s="16" t="s">
        <v>177</v>
      </c>
      <c r="C234" s="24">
        <v>3.25</v>
      </c>
      <c r="D234" s="24">
        <v>3.6</v>
      </c>
      <c r="E234" s="17">
        <f t="shared" si="17"/>
        <v>11.700000000000001</v>
      </c>
      <c r="F234" s="17">
        <f t="shared" si="18"/>
        <v>0.93600000000000005</v>
      </c>
      <c r="G234" s="17">
        <f>E234+E235</f>
        <v>13.680000000000001</v>
      </c>
      <c r="H234" s="17">
        <f>F234+F235</f>
        <v>1.0944</v>
      </c>
    </row>
    <row r="235" spans="1:13" x14ac:dyDescent="0.25">
      <c r="A235" s="21"/>
      <c r="B235" s="16"/>
      <c r="C235" s="24">
        <v>1.2</v>
      </c>
      <c r="D235" s="24">
        <v>1.65</v>
      </c>
      <c r="E235" s="25">
        <f t="shared" si="17"/>
        <v>1.9799999999999998</v>
      </c>
      <c r="F235" s="25">
        <f t="shared" si="18"/>
        <v>0.15839999999999999</v>
      </c>
      <c r="G235" s="5"/>
      <c r="H235" s="5"/>
    </row>
    <row r="236" spans="1:13" x14ac:dyDescent="0.25">
      <c r="A236" s="15" t="s">
        <v>178</v>
      </c>
      <c r="B236" s="23" t="s">
        <v>179</v>
      </c>
      <c r="C236" s="5">
        <v>3.85</v>
      </c>
      <c r="D236" s="5">
        <v>4.0999999999999996</v>
      </c>
      <c r="E236" s="17">
        <f t="shared" si="17"/>
        <v>15.784999999999998</v>
      </c>
      <c r="F236" s="17">
        <f t="shared" si="18"/>
        <v>1.2627999999999999</v>
      </c>
      <c r="G236" s="17">
        <f>SUM(E236:E236)</f>
        <v>15.784999999999998</v>
      </c>
      <c r="H236" s="17">
        <f>SUM(F236:F236)</f>
        <v>1.2627999999999999</v>
      </c>
    </row>
    <row r="237" spans="1:13" x14ac:dyDescent="0.25">
      <c r="A237" s="15" t="s">
        <v>180</v>
      </c>
      <c r="B237" s="23" t="s">
        <v>181</v>
      </c>
      <c r="C237" s="5">
        <v>8.75</v>
      </c>
      <c r="D237" s="5">
        <v>2.5499999999999998</v>
      </c>
      <c r="E237" s="17">
        <f t="shared" si="17"/>
        <v>22.3125</v>
      </c>
      <c r="F237" s="17">
        <f t="shared" si="18"/>
        <v>1.7850000000000001</v>
      </c>
      <c r="G237" s="17">
        <f>E237+E238+E239</f>
        <v>49.57</v>
      </c>
      <c r="H237" s="17">
        <f>F237+F238+F239</f>
        <v>3.9656000000000002</v>
      </c>
    </row>
    <row r="238" spans="1:13" x14ac:dyDescent="0.25">
      <c r="A238" s="21"/>
      <c r="B238" s="16"/>
      <c r="C238" s="24">
        <v>3.25</v>
      </c>
      <c r="D238" s="24">
        <v>3.25</v>
      </c>
      <c r="E238" s="25">
        <f t="shared" si="17"/>
        <v>10.5625</v>
      </c>
      <c r="F238" s="25">
        <f t="shared" si="18"/>
        <v>0.84499999999999997</v>
      </c>
      <c r="G238" s="5"/>
      <c r="H238" s="5"/>
    </row>
    <row r="239" spans="1:13" x14ac:dyDescent="0.25">
      <c r="A239" s="21"/>
      <c r="B239" s="16"/>
      <c r="C239" s="24">
        <v>5.3</v>
      </c>
      <c r="D239" s="24">
        <v>3.15</v>
      </c>
      <c r="E239" s="25">
        <f t="shared" si="17"/>
        <v>16.695</v>
      </c>
      <c r="F239" s="25">
        <f t="shared" si="18"/>
        <v>1.3356000000000001</v>
      </c>
      <c r="G239" s="5"/>
      <c r="H239" s="5"/>
    </row>
    <row r="240" spans="1:13" x14ac:dyDescent="0.25">
      <c r="A240" s="15" t="s">
        <v>182</v>
      </c>
      <c r="B240" s="16" t="s">
        <v>183</v>
      </c>
      <c r="C240" s="24">
        <v>5.9</v>
      </c>
      <c r="D240" s="24">
        <v>5.95</v>
      </c>
      <c r="E240" s="17">
        <f t="shared" si="17"/>
        <v>35.105000000000004</v>
      </c>
      <c r="F240" s="17">
        <f t="shared" si="18"/>
        <v>2.8084000000000002</v>
      </c>
      <c r="G240" s="17">
        <f>SUM(E240)</f>
        <v>35.105000000000004</v>
      </c>
      <c r="H240" s="17">
        <f>SUM(F240)</f>
        <v>2.8084000000000002</v>
      </c>
    </row>
    <row r="241" spans="1:11" x14ac:dyDescent="0.25">
      <c r="A241" s="15" t="s">
        <v>184</v>
      </c>
      <c r="B241" s="16" t="s">
        <v>185</v>
      </c>
      <c r="C241" s="24">
        <v>5.18</v>
      </c>
      <c r="D241" s="24">
        <v>2.82</v>
      </c>
      <c r="E241" s="17">
        <f t="shared" si="17"/>
        <v>14.607599999999998</v>
      </c>
      <c r="F241" s="17">
        <f t="shared" si="18"/>
        <v>1.1686079999999999</v>
      </c>
      <c r="G241" s="17">
        <f>E241+E242</f>
        <v>28.243599999999997</v>
      </c>
      <c r="H241" s="17">
        <f>F241+F242</f>
        <v>2.2594880000000002</v>
      </c>
      <c r="K241" s="43"/>
    </row>
    <row r="242" spans="1:11" x14ac:dyDescent="0.25">
      <c r="A242" s="15"/>
      <c r="B242" s="23"/>
      <c r="C242" s="24">
        <v>4.87</v>
      </c>
      <c r="D242" s="24">
        <v>2.8</v>
      </c>
      <c r="E242" s="17">
        <f t="shared" si="17"/>
        <v>13.635999999999999</v>
      </c>
      <c r="F242" s="17">
        <f t="shared" si="18"/>
        <v>1.0908800000000001</v>
      </c>
      <c r="G242" s="17"/>
      <c r="H242" s="17"/>
    </row>
    <row r="243" spans="1:11" x14ac:dyDescent="0.25">
      <c r="A243" s="15" t="s">
        <v>186</v>
      </c>
      <c r="B243" s="23" t="s">
        <v>187</v>
      </c>
      <c r="C243" s="24">
        <v>9.1999999999999993</v>
      </c>
      <c r="D243" s="24">
        <v>2.85</v>
      </c>
      <c r="E243" s="17">
        <f t="shared" si="17"/>
        <v>26.22</v>
      </c>
      <c r="F243" s="17">
        <f t="shared" si="18"/>
        <v>2.0975999999999999</v>
      </c>
      <c r="G243" s="17">
        <f>SUM(E243)</f>
        <v>26.22</v>
      </c>
      <c r="H243" s="17">
        <f>SUM(F243)</f>
        <v>2.0975999999999999</v>
      </c>
    </row>
    <row r="244" spans="1:11" x14ac:dyDescent="0.25">
      <c r="A244" s="15" t="s">
        <v>188</v>
      </c>
      <c r="B244" s="16" t="s">
        <v>189</v>
      </c>
      <c r="C244" s="24">
        <v>5.5</v>
      </c>
      <c r="D244" s="24">
        <v>4.5</v>
      </c>
      <c r="E244" s="25">
        <f t="shared" si="17"/>
        <v>24.75</v>
      </c>
      <c r="F244" s="25">
        <f t="shared" si="18"/>
        <v>1.98</v>
      </c>
      <c r="G244" s="17">
        <f>E244</f>
        <v>24.75</v>
      </c>
      <c r="H244" s="17">
        <f>F244</f>
        <v>1.98</v>
      </c>
    </row>
    <row r="245" spans="1:11" x14ac:dyDescent="0.25">
      <c r="A245" s="15"/>
      <c r="B245" s="16"/>
      <c r="C245" s="24"/>
      <c r="D245" s="24"/>
      <c r="E245" s="25"/>
      <c r="F245" s="25"/>
      <c r="G245" s="17"/>
      <c r="H245" s="17"/>
    </row>
    <row r="246" spans="1:11" ht="15.75" thickBot="1" x14ac:dyDescent="0.3">
      <c r="E246" s="88" t="s">
        <v>27</v>
      </c>
      <c r="F246" s="89"/>
      <c r="G246" s="45">
        <f>SUM(G226:G245)</f>
        <v>262.50060000000002</v>
      </c>
      <c r="H246" s="45">
        <f>SUM(H226:H245)</f>
        <v>21.000048000000003</v>
      </c>
    </row>
    <row r="248" spans="1:11" x14ac:dyDescent="0.25">
      <c r="J248" s="43"/>
    </row>
    <row r="249" spans="1:11" ht="15.75" thickBot="1" x14ac:dyDescent="0.3"/>
    <row r="250" spans="1:11" ht="15.75" thickBot="1" x14ac:dyDescent="0.3">
      <c r="E250" s="64" t="s">
        <v>190</v>
      </c>
      <c r="F250" s="65"/>
      <c r="G250" s="66">
        <f>G101+G132+G160+G190+G220+G246</f>
        <v>1837.4917000000003</v>
      </c>
      <c r="H250" s="67">
        <f>H101+H132+H160+H190+H220+H246</f>
        <v>146.999336</v>
      </c>
      <c r="J250" s="43"/>
    </row>
    <row r="255" spans="1:11" ht="15.75" thickBot="1" x14ac:dyDescent="0.3">
      <c r="A255" s="7"/>
      <c r="B255" s="6"/>
      <c r="C255" s="4"/>
      <c r="D255" s="4"/>
      <c r="E255" s="4"/>
      <c r="F255" s="4"/>
    </row>
    <row r="256" spans="1:11" ht="15.75" thickBot="1" x14ac:dyDescent="0.3">
      <c r="A256" s="7"/>
      <c r="B256" s="6"/>
      <c r="C256" s="90" t="s">
        <v>1</v>
      </c>
      <c r="D256" s="91"/>
      <c r="E256" s="4"/>
      <c r="F256" s="4"/>
    </row>
    <row r="257" spans="1:13" ht="15.75" thickBot="1" x14ac:dyDescent="0.3">
      <c r="A257" s="8" t="s">
        <v>2</v>
      </c>
      <c r="B257" s="9" t="s">
        <v>0</v>
      </c>
      <c r="C257" s="10" t="s">
        <v>3</v>
      </c>
      <c r="D257" s="10" t="s">
        <v>4</v>
      </c>
      <c r="E257" s="10" t="s">
        <v>5</v>
      </c>
      <c r="F257" s="10" t="s">
        <v>6</v>
      </c>
      <c r="G257" s="10" t="s">
        <v>7</v>
      </c>
      <c r="H257" s="11" t="s">
        <v>8</v>
      </c>
      <c r="J257" s="12" t="s">
        <v>9</v>
      </c>
      <c r="K257" s="13" t="s">
        <v>10</v>
      </c>
      <c r="L257" s="13" t="s">
        <v>11</v>
      </c>
      <c r="M257" s="14" t="s">
        <v>12</v>
      </c>
    </row>
    <row r="258" spans="1:13" ht="15.75" thickBot="1" x14ac:dyDescent="0.3">
      <c r="A258" s="15" t="s">
        <v>191</v>
      </c>
      <c r="B258" s="16" t="s">
        <v>192</v>
      </c>
      <c r="C258" s="5">
        <v>4.75</v>
      </c>
      <c r="D258" s="5">
        <v>4.58</v>
      </c>
      <c r="E258" s="17">
        <f>C258*D258</f>
        <v>21.754999999999999</v>
      </c>
      <c r="F258" s="17">
        <f>E258*0.08</f>
        <v>1.7403999999999999</v>
      </c>
      <c r="G258" s="17">
        <f>E258+E259+E260</f>
        <v>45.04</v>
      </c>
      <c r="H258" s="17">
        <f>F258+F259+F260</f>
        <v>3.6031999999999997</v>
      </c>
      <c r="J258" s="68">
        <f>3+K263</f>
        <v>3.4285714285714284</v>
      </c>
      <c r="K258" s="19">
        <v>7</v>
      </c>
      <c r="L258" s="19">
        <f>K258*J258</f>
        <v>24</v>
      </c>
      <c r="M258" s="20">
        <f>L258/0.08</f>
        <v>300</v>
      </c>
    </row>
    <row r="259" spans="1:13" x14ac:dyDescent="0.25">
      <c r="A259" s="21"/>
      <c r="B259" s="16"/>
      <c r="C259" s="5">
        <v>4.5999999999999996</v>
      </c>
      <c r="D259" s="5">
        <v>4.4000000000000004</v>
      </c>
      <c r="E259" s="17">
        <f>C259*D259</f>
        <v>20.239999999999998</v>
      </c>
      <c r="F259" s="17">
        <f>E259*0.08</f>
        <v>1.6192</v>
      </c>
      <c r="G259" s="5"/>
      <c r="H259" s="5"/>
    </row>
    <row r="260" spans="1:13" x14ac:dyDescent="0.25">
      <c r="A260" s="21"/>
      <c r="B260" s="16"/>
      <c r="C260" s="5">
        <v>2.9</v>
      </c>
      <c r="D260" s="5">
        <v>1.05</v>
      </c>
      <c r="E260" s="17">
        <f>C260*D260</f>
        <v>3.0449999999999999</v>
      </c>
      <c r="F260" s="17">
        <f>E260*0.08</f>
        <v>0.24360000000000001</v>
      </c>
      <c r="G260" s="5"/>
      <c r="H260" s="5"/>
      <c r="I260" s="56"/>
      <c r="J260" s="43"/>
    </row>
    <row r="261" spans="1:13" x14ac:dyDescent="0.25">
      <c r="A261" s="15" t="s">
        <v>193</v>
      </c>
      <c r="B261" s="16" t="s">
        <v>194</v>
      </c>
      <c r="C261" s="5">
        <v>4.5</v>
      </c>
      <c r="D261" s="5">
        <v>4.7</v>
      </c>
      <c r="E261" s="17">
        <f t="shared" ref="E261:E275" si="19">C261*D261</f>
        <v>21.150000000000002</v>
      </c>
      <c r="F261" s="17">
        <f t="shared" ref="F261:F275" si="20">E261*0.08</f>
        <v>1.6920000000000002</v>
      </c>
      <c r="G261" s="17">
        <f>E261+E262</f>
        <v>42.31</v>
      </c>
      <c r="H261" s="17">
        <f>F261+F262</f>
        <v>3.3848000000000003</v>
      </c>
      <c r="K261" s="3" t="s">
        <v>195</v>
      </c>
    </row>
    <row r="262" spans="1:13" x14ac:dyDescent="0.25">
      <c r="A262" s="21"/>
      <c r="B262" s="16"/>
      <c r="C262" s="24">
        <v>4.5999999999999996</v>
      </c>
      <c r="D262" s="24">
        <v>4.5999999999999996</v>
      </c>
      <c r="E262" s="25">
        <f t="shared" si="19"/>
        <v>21.159999999999997</v>
      </c>
      <c r="F262" s="25">
        <f t="shared" si="20"/>
        <v>1.6927999999999999</v>
      </c>
      <c r="G262" s="5"/>
      <c r="H262" s="5"/>
      <c r="K262" s="3">
        <v>3</v>
      </c>
      <c r="L262" s="3">
        <v>7</v>
      </c>
    </row>
    <row r="263" spans="1:13" x14ac:dyDescent="0.25">
      <c r="A263" s="15" t="s">
        <v>196</v>
      </c>
      <c r="B263" s="23" t="s">
        <v>197</v>
      </c>
      <c r="C263" s="5">
        <v>4.45</v>
      </c>
      <c r="D263" s="5">
        <v>6.9</v>
      </c>
      <c r="E263" s="17">
        <f t="shared" si="19"/>
        <v>30.705000000000002</v>
      </c>
      <c r="F263" s="17">
        <f t="shared" si="20"/>
        <v>2.4564000000000004</v>
      </c>
      <c r="G263" s="17">
        <f>E263</f>
        <v>30.705000000000002</v>
      </c>
      <c r="H263" s="17">
        <f>F263</f>
        <v>2.4564000000000004</v>
      </c>
      <c r="K263" s="3">
        <f>K262/L262</f>
        <v>0.42857142857142855</v>
      </c>
    </row>
    <row r="264" spans="1:13" x14ac:dyDescent="0.25">
      <c r="A264" s="15" t="s">
        <v>198</v>
      </c>
      <c r="B264" s="23" t="s">
        <v>199</v>
      </c>
      <c r="C264" s="5">
        <v>3.4</v>
      </c>
      <c r="D264" s="5">
        <v>6</v>
      </c>
      <c r="E264" s="17">
        <f t="shared" si="19"/>
        <v>20.399999999999999</v>
      </c>
      <c r="F264" s="17">
        <f t="shared" si="20"/>
        <v>1.6319999999999999</v>
      </c>
      <c r="G264" s="17">
        <f>SUM(E264:E265)</f>
        <v>24.9</v>
      </c>
      <c r="H264" s="17">
        <f>SUM(F264:F265)</f>
        <v>1.992</v>
      </c>
    </row>
    <row r="265" spans="1:13" x14ac:dyDescent="0.25">
      <c r="A265" s="21"/>
      <c r="B265" s="16"/>
      <c r="C265" s="24">
        <v>3</v>
      </c>
      <c r="D265" s="24">
        <v>1.5</v>
      </c>
      <c r="E265" s="25">
        <f t="shared" si="19"/>
        <v>4.5</v>
      </c>
      <c r="F265" s="25">
        <f t="shared" si="20"/>
        <v>0.36</v>
      </c>
      <c r="G265" s="5"/>
      <c r="H265" s="5"/>
      <c r="I265" s="56"/>
      <c r="J265" s="43"/>
    </row>
    <row r="266" spans="1:13" x14ac:dyDescent="0.25">
      <c r="A266" s="15" t="s">
        <v>200</v>
      </c>
      <c r="B266" s="23" t="s">
        <v>201</v>
      </c>
      <c r="C266" s="5">
        <v>5.03</v>
      </c>
      <c r="D266" s="5">
        <v>3.28</v>
      </c>
      <c r="E266" s="17">
        <f t="shared" si="19"/>
        <v>16.4984</v>
      </c>
      <c r="F266" s="17">
        <f t="shared" si="20"/>
        <v>1.3198719999999999</v>
      </c>
      <c r="G266" s="17">
        <f>SUM(E266)</f>
        <v>16.4984</v>
      </c>
      <c r="H266" s="17">
        <f>SUM(F266)</f>
        <v>1.3198719999999999</v>
      </c>
    </row>
    <row r="267" spans="1:13" x14ac:dyDescent="0.25">
      <c r="A267" s="15" t="s">
        <v>202</v>
      </c>
      <c r="B267" s="23" t="s">
        <v>203</v>
      </c>
      <c r="C267" s="5">
        <v>3.8</v>
      </c>
      <c r="D267" s="5">
        <v>4.0999999999999996</v>
      </c>
      <c r="E267" s="17">
        <f t="shared" si="19"/>
        <v>15.579999999999998</v>
      </c>
      <c r="F267" s="17">
        <f t="shared" si="20"/>
        <v>1.2464</v>
      </c>
      <c r="G267" s="17">
        <f>E267</f>
        <v>15.579999999999998</v>
      </c>
      <c r="H267" s="17">
        <f>F267</f>
        <v>1.2464</v>
      </c>
    </row>
    <row r="268" spans="1:13" x14ac:dyDescent="0.25">
      <c r="A268" s="15" t="s">
        <v>204</v>
      </c>
      <c r="B268" s="23" t="s">
        <v>205</v>
      </c>
      <c r="C268" s="5">
        <v>2.6</v>
      </c>
      <c r="D268" s="5">
        <v>4.95</v>
      </c>
      <c r="E268" s="17">
        <f t="shared" si="19"/>
        <v>12.870000000000001</v>
      </c>
      <c r="F268" s="17">
        <f t="shared" si="20"/>
        <v>1.0296000000000001</v>
      </c>
      <c r="G268" s="17">
        <f>E268+E269</f>
        <v>42.7</v>
      </c>
      <c r="H268" s="17">
        <f>F268+F269</f>
        <v>3.4160000000000004</v>
      </c>
      <c r="J268" s="69"/>
    </row>
    <row r="269" spans="1:13" x14ac:dyDescent="0.25">
      <c r="A269" s="21"/>
      <c r="B269" s="16"/>
      <c r="C269" s="24">
        <v>7.85</v>
      </c>
      <c r="D269" s="24">
        <v>3.8</v>
      </c>
      <c r="E269" s="25">
        <f t="shared" si="19"/>
        <v>29.83</v>
      </c>
      <c r="F269" s="25">
        <f t="shared" si="20"/>
        <v>2.3864000000000001</v>
      </c>
      <c r="G269" s="5"/>
      <c r="H269" s="5"/>
      <c r="K269" s="43"/>
    </row>
    <row r="270" spans="1:13" x14ac:dyDescent="0.25">
      <c r="A270" s="15" t="s">
        <v>206</v>
      </c>
      <c r="B270" s="16" t="s">
        <v>207</v>
      </c>
      <c r="C270" s="24">
        <v>5</v>
      </c>
      <c r="D270" s="24">
        <v>3.15</v>
      </c>
      <c r="E270" s="25">
        <f t="shared" si="19"/>
        <v>15.75</v>
      </c>
      <c r="F270" s="25">
        <f t="shared" si="20"/>
        <v>1.26</v>
      </c>
      <c r="G270" s="17">
        <f>SUM(E270:E272)</f>
        <v>21.375</v>
      </c>
      <c r="H270" s="17">
        <f>SUM(F270:F272)</f>
        <v>1.71</v>
      </c>
    </row>
    <row r="271" spans="1:13" x14ac:dyDescent="0.25">
      <c r="A271" s="21"/>
      <c r="B271" s="16"/>
      <c r="C271" s="24">
        <v>0.9</v>
      </c>
      <c r="D271" s="24">
        <v>0.65</v>
      </c>
      <c r="E271" s="25">
        <f t="shared" si="19"/>
        <v>0.58500000000000008</v>
      </c>
      <c r="F271" s="25">
        <f t="shared" si="20"/>
        <v>4.6800000000000008E-2</v>
      </c>
      <c r="G271" s="5"/>
      <c r="H271" s="5"/>
      <c r="I271" s="1"/>
    </row>
    <row r="272" spans="1:13" x14ac:dyDescent="0.25">
      <c r="A272" s="21"/>
      <c r="B272" s="16"/>
      <c r="C272" s="24">
        <v>2.8</v>
      </c>
      <c r="D272" s="24">
        <v>1.8</v>
      </c>
      <c r="E272" s="25">
        <f t="shared" si="19"/>
        <v>5.04</v>
      </c>
      <c r="F272" s="25">
        <f t="shared" si="20"/>
        <v>0.4032</v>
      </c>
      <c r="G272" s="5"/>
      <c r="H272" s="5"/>
    </row>
    <row r="273" spans="1:13" x14ac:dyDescent="0.25">
      <c r="A273" s="15" t="s">
        <v>208</v>
      </c>
      <c r="B273" s="23" t="s">
        <v>209</v>
      </c>
      <c r="C273" s="24">
        <v>3.83</v>
      </c>
      <c r="D273" s="24">
        <v>10.96</v>
      </c>
      <c r="E273" s="25">
        <f t="shared" si="19"/>
        <v>41.976800000000004</v>
      </c>
      <c r="F273" s="25">
        <f t="shared" si="20"/>
        <v>3.3581440000000002</v>
      </c>
      <c r="G273" s="17">
        <f>E273</f>
        <v>41.976800000000004</v>
      </c>
      <c r="H273" s="17">
        <f>F273</f>
        <v>3.3581440000000002</v>
      </c>
    </row>
    <row r="274" spans="1:13" x14ac:dyDescent="0.25">
      <c r="A274" s="15" t="s">
        <v>210</v>
      </c>
      <c r="B274" s="23" t="s">
        <v>211</v>
      </c>
      <c r="C274" s="24">
        <v>3.5</v>
      </c>
      <c r="D274" s="24">
        <v>4</v>
      </c>
      <c r="E274" s="25">
        <f t="shared" si="19"/>
        <v>14</v>
      </c>
      <c r="F274" s="25">
        <f t="shared" si="20"/>
        <v>1.1200000000000001</v>
      </c>
      <c r="G274" s="17">
        <f>E274+E275</f>
        <v>18.919999999999998</v>
      </c>
      <c r="H274" s="17">
        <f>F274+F275</f>
        <v>1.5136000000000001</v>
      </c>
    </row>
    <row r="275" spans="1:13" ht="15.75" thickBot="1" x14ac:dyDescent="0.3">
      <c r="A275" s="15"/>
      <c r="B275" s="23"/>
      <c r="C275" s="24">
        <v>4.0999999999999996</v>
      </c>
      <c r="D275" s="24">
        <v>1.2</v>
      </c>
      <c r="E275" s="26">
        <f t="shared" si="19"/>
        <v>4.919999999999999</v>
      </c>
      <c r="F275" s="26">
        <f t="shared" si="20"/>
        <v>0.39359999999999995</v>
      </c>
      <c r="G275" s="70"/>
      <c r="H275" s="70"/>
    </row>
    <row r="276" spans="1:13" ht="15.75" thickBot="1" x14ac:dyDescent="0.3">
      <c r="A276" s="33"/>
      <c r="B276" s="1"/>
      <c r="C276" s="34"/>
      <c r="D276" s="34"/>
      <c r="E276" s="92" t="s">
        <v>27</v>
      </c>
      <c r="F276" s="92"/>
      <c r="G276" s="31">
        <f>SUM(G258:G275)</f>
        <v>300.0052</v>
      </c>
      <c r="H276" s="32">
        <f>SUM(H258:H275)</f>
        <v>24.000416000000001</v>
      </c>
    </row>
    <row r="277" spans="1:13" x14ac:dyDescent="0.25">
      <c r="A277" s="33"/>
      <c r="B277" s="1"/>
      <c r="C277" s="34"/>
      <c r="D277" s="34"/>
      <c r="E277" s="35"/>
      <c r="F277" s="35"/>
      <c r="G277" s="36"/>
      <c r="H277" s="36"/>
    </row>
    <row r="278" spans="1:13" ht="15.75" thickBot="1" x14ac:dyDescent="0.3">
      <c r="A278" s="7"/>
      <c r="B278" s="6"/>
      <c r="C278" s="4"/>
      <c r="D278" s="4"/>
      <c r="E278" s="4"/>
      <c r="F278" s="4"/>
    </row>
    <row r="279" spans="1:13" ht="15.75" thickBot="1" x14ac:dyDescent="0.3">
      <c r="A279" s="7"/>
      <c r="B279" s="6"/>
      <c r="C279" s="90" t="s">
        <v>1</v>
      </c>
      <c r="D279" s="91"/>
      <c r="E279" s="4"/>
      <c r="F279" s="4"/>
    </row>
    <row r="280" spans="1:13" ht="15.75" thickBot="1" x14ac:dyDescent="0.3">
      <c r="A280" s="8" t="s">
        <v>2</v>
      </c>
      <c r="B280" s="9" t="s">
        <v>0</v>
      </c>
      <c r="C280" s="10" t="s">
        <v>3</v>
      </c>
      <c r="D280" s="10" t="s">
        <v>4</v>
      </c>
      <c r="E280" s="10" t="s">
        <v>5</v>
      </c>
      <c r="F280" s="10" t="s">
        <v>6</v>
      </c>
      <c r="G280" s="10" t="s">
        <v>7</v>
      </c>
      <c r="H280" s="11" t="s">
        <v>8</v>
      </c>
      <c r="J280" s="12" t="s">
        <v>9</v>
      </c>
      <c r="K280" s="13" t="s">
        <v>10</v>
      </c>
      <c r="L280" s="13" t="s">
        <v>11</v>
      </c>
      <c r="M280" s="14" t="s">
        <v>12</v>
      </c>
    </row>
    <row r="281" spans="1:13" ht="15.75" thickBot="1" x14ac:dyDescent="0.3">
      <c r="A281" s="15" t="s">
        <v>212</v>
      </c>
      <c r="B281" s="16" t="s">
        <v>213</v>
      </c>
      <c r="C281" s="5">
        <v>5.6</v>
      </c>
      <c r="D281" s="5">
        <v>3.15</v>
      </c>
      <c r="E281" s="17">
        <f>C281*D281</f>
        <v>17.639999999999997</v>
      </c>
      <c r="F281" s="17">
        <f>E281*0.08</f>
        <v>1.4111999999999998</v>
      </c>
      <c r="G281" s="17">
        <f>E281+E282</f>
        <v>36.539999999999992</v>
      </c>
      <c r="H281" s="17">
        <f>F281+F282</f>
        <v>2.9231999999999996</v>
      </c>
      <c r="J281" s="68">
        <v>4</v>
      </c>
      <c r="K281" s="19">
        <v>7</v>
      </c>
      <c r="L281" s="19">
        <f>K281*J281</f>
        <v>28</v>
      </c>
      <c r="M281" s="20">
        <f>L281/0.08</f>
        <v>350</v>
      </c>
    </row>
    <row r="282" spans="1:13" x14ac:dyDescent="0.25">
      <c r="A282" s="21"/>
      <c r="B282" s="16"/>
      <c r="C282" s="5">
        <v>6.3</v>
      </c>
      <c r="D282" s="5">
        <v>3</v>
      </c>
      <c r="E282" s="17">
        <f>C282*D282</f>
        <v>18.899999999999999</v>
      </c>
      <c r="F282" s="17">
        <f>E282*0.08</f>
        <v>1.512</v>
      </c>
      <c r="G282" s="5"/>
      <c r="H282" s="5"/>
    </row>
    <row r="283" spans="1:13" x14ac:dyDescent="0.25">
      <c r="A283" s="15" t="s">
        <v>214</v>
      </c>
      <c r="B283" s="16" t="s">
        <v>215</v>
      </c>
      <c r="C283" s="5">
        <v>6.1</v>
      </c>
      <c r="D283" s="5">
        <v>3</v>
      </c>
      <c r="E283" s="17">
        <f t="shared" ref="E283:E302" si="21">C283*D283</f>
        <v>18.299999999999997</v>
      </c>
      <c r="F283" s="17">
        <f t="shared" ref="F283:F302" si="22">E283*0.08</f>
        <v>1.4639999999999997</v>
      </c>
      <c r="G283" s="17">
        <f>E283</f>
        <v>18.299999999999997</v>
      </c>
      <c r="H283" s="17">
        <f>F283</f>
        <v>1.4639999999999997</v>
      </c>
      <c r="I283" s="56"/>
      <c r="J283" s="43"/>
    </row>
    <row r="284" spans="1:13" x14ac:dyDescent="0.25">
      <c r="A284" s="15" t="s">
        <v>216</v>
      </c>
      <c r="B284" s="23" t="s">
        <v>217</v>
      </c>
      <c r="C284" s="5">
        <v>3.8</v>
      </c>
      <c r="D284" s="5">
        <v>3.8</v>
      </c>
      <c r="E284" s="17">
        <f t="shared" si="21"/>
        <v>14.44</v>
      </c>
      <c r="F284" s="17">
        <f t="shared" si="22"/>
        <v>1.1552</v>
      </c>
      <c r="G284" s="17">
        <f>SUM(E284:E287)</f>
        <v>49.665999999999997</v>
      </c>
      <c r="H284" s="17">
        <f>SUM(F284:F287)</f>
        <v>3.9732800000000004</v>
      </c>
    </row>
    <row r="285" spans="1:13" x14ac:dyDescent="0.25">
      <c r="A285" s="21"/>
      <c r="B285" s="16"/>
      <c r="C285" s="24">
        <v>4.3</v>
      </c>
      <c r="D285" s="24">
        <v>2.97</v>
      </c>
      <c r="E285" s="25">
        <f t="shared" si="21"/>
        <v>12.771000000000001</v>
      </c>
      <c r="F285" s="25">
        <f t="shared" si="22"/>
        <v>1.0216800000000001</v>
      </c>
      <c r="G285" s="5"/>
      <c r="H285" s="5"/>
    </row>
    <row r="286" spans="1:13" x14ac:dyDescent="0.25">
      <c r="A286" s="21"/>
      <c r="B286" s="16"/>
      <c r="C286" s="24">
        <v>5.21</v>
      </c>
      <c r="D286" s="24">
        <v>2</v>
      </c>
      <c r="E286" s="25">
        <f t="shared" si="21"/>
        <v>10.42</v>
      </c>
      <c r="F286" s="25">
        <f t="shared" si="22"/>
        <v>0.83360000000000001</v>
      </c>
      <c r="G286" s="5"/>
      <c r="H286" s="5"/>
    </row>
    <row r="287" spans="1:13" x14ac:dyDescent="0.25">
      <c r="A287" s="21"/>
      <c r="B287" s="16"/>
      <c r="C287" s="24">
        <v>4.1500000000000004</v>
      </c>
      <c r="D287" s="24">
        <v>2.9</v>
      </c>
      <c r="E287" s="25">
        <f t="shared" si="21"/>
        <v>12.035</v>
      </c>
      <c r="F287" s="25">
        <f t="shared" si="22"/>
        <v>0.96279999999999999</v>
      </c>
      <c r="G287" s="5"/>
      <c r="H287" s="5"/>
    </row>
    <row r="288" spans="1:13" x14ac:dyDescent="0.25">
      <c r="A288" s="15" t="s">
        <v>218</v>
      </c>
      <c r="B288" s="23" t="s">
        <v>219</v>
      </c>
      <c r="C288" s="5">
        <v>4.5999999999999996</v>
      </c>
      <c r="D288" s="5">
        <v>4.5999999999999996</v>
      </c>
      <c r="E288" s="17">
        <f t="shared" si="21"/>
        <v>21.159999999999997</v>
      </c>
      <c r="F288" s="17">
        <f t="shared" si="22"/>
        <v>1.6927999999999999</v>
      </c>
      <c r="G288" s="17">
        <f>SUM(E288:E289)</f>
        <v>32.814999999999998</v>
      </c>
      <c r="H288" s="17">
        <f>SUM(F288:F289)</f>
        <v>2.6252</v>
      </c>
      <c r="I288" s="56"/>
      <c r="J288" s="43"/>
    </row>
    <row r="289" spans="1:11" x14ac:dyDescent="0.25">
      <c r="A289" s="21"/>
      <c r="B289" s="16"/>
      <c r="C289" s="24">
        <v>3.7</v>
      </c>
      <c r="D289" s="24">
        <v>3.15</v>
      </c>
      <c r="E289" s="25">
        <f t="shared" si="21"/>
        <v>11.654999999999999</v>
      </c>
      <c r="F289" s="25">
        <f t="shared" si="22"/>
        <v>0.93240000000000001</v>
      </c>
      <c r="G289" s="5"/>
      <c r="H289" s="5"/>
    </row>
    <row r="290" spans="1:11" x14ac:dyDescent="0.25">
      <c r="A290" s="15" t="s">
        <v>220</v>
      </c>
      <c r="B290" s="23" t="s">
        <v>221</v>
      </c>
      <c r="C290" s="5">
        <v>5.9</v>
      </c>
      <c r="D290" s="5">
        <v>4</v>
      </c>
      <c r="E290" s="17">
        <f t="shared" si="21"/>
        <v>23.6</v>
      </c>
      <c r="F290" s="17">
        <f t="shared" si="22"/>
        <v>1.8880000000000001</v>
      </c>
      <c r="G290" s="17">
        <f>SUM(E290)</f>
        <v>23.6</v>
      </c>
      <c r="H290" s="17">
        <f>SUM(F290)</f>
        <v>1.8880000000000001</v>
      </c>
      <c r="K290" s="43"/>
    </row>
    <row r="291" spans="1:11" x14ac:dyDescent="0.25">
      <c r="A291" s="15" t="s">
        <v>222</v>
      </c>
      <c r="B291" s="23" t="s">
        <v>223</v>
      </c>
      <c r="C291" s="5">
        <v>3.84</v>
      </c>
      <c r="D291" s="5">
        <v>3.12</v>
      </c>
      <c r="E291" s="17">
        <f t="shared" si="21"/>
        <v>11.9808</v>
      </c>
      <c r="F291" s="17">
        <f t="shared" si="22"/>
        <v>0.95846400000000009</v>
      </c>
      <c r="G291" s="17">
        <f>E291+E292</f>
        <v>23.808300000000003</v>
      </c>
      <c r="H291" s="17">
        <f>F291+F292</f>
        <v>1.9046640000000001</v>
      </c>
      <c r="J291" s="69"/>
    </row>
    <row r="292" spans="1:11" x14ac:dyDescent="0.25">
      <c r="C292" s="59">
        <v>4.1500000000000004</v>
      </c>
      <c r="D292" s="59">
        <v>2.85</v>
      </c>
      <c r="E292" s="60">
        <f t="shared" si="21"/>
        <v>11.827500000000001</v>
      </c>
      <c r="F292" s="60">
        <f t="shared" si="22"/>
        <v>0.94620000000000004</v>
      </c>
      <c r="K292" s="43"/>
    </row>
    <row r="293" spans="1:11" x14ac:dyDescent="0.25">
      <c r="A293" s="15" t="s">
        <v>224</v>
      </c>
      <c r="B293" s="23" t="s">
        <v>225</v>
      </c>
      <c r="C293" s="5">
        <v>4.4000000000000004</v>
      </c>
      <c r="D293" s="5">
        <v>4.8</v>
      </c>
      <c r="E293" s="17">
        <f t="shared" si="21"/>
        <v>21.12</v>
      </c>
      <c r="F293" s="17">
        <f t="shared" si="22"/>
        <v>1.6896000000000002</v>
      </c>
      <c r="G293" s="17">
        <f>E293</f>
        <v>21.12</v>
      </c>
      <c r="H293" s="17">
        <f>F293</f>
        <v>1.6896000000000002</v>
      </c>
    </row>
    <row r="294" spans="1:11" x14ac:dyDescent="0.25">
      <c r="A294" s="15" t="s">
        <v>226</v>
      </c>
      <c r="B294" s="16" t="s">
        <v>227</v>
      </c>
      <c r="C294" s="24">
        <v>7.9</v>
      </c>
      <c r="D294" s="24">
        <v>5.3</v>
      </c>
      <c r="E294" s="25">
        <f t="shared" si="21"/>
        <v>41.87</v>
      </c>
      <c r="F294" s="25">
        <f t="shared" si="22"/>
        <v>3.3495999999999997</v>
      </c>
      <c r="G294" s="17">
        <f>SUM(E294:E295)</f>
        <v>44.43</v>
      </c>
      <c r="H294" s="17">
        <f>SUM(F294:F295)</f>
        <v>3.5543999999999998</v>
      </c>
      <c r="I294" s="1"/>
    </row>
    <row r="295" spans="1:11" x14ac:dyDescent="0.25">
      <c r="A295" s="21"/>
      <c r="B295" s="16"/>
      <c r="C295" s="24">
        <v>1.6</v>
      </c>
      <c r="D295" s="24">
        <v>1.6</v>
      </c>
      <c r="E295" s="25">
        <f t="shared" si="21"/>
        <v>2.5600000000000005</v>
      </c>
      <c r="F295" s="25">
        <f t="shared" si="22"/>
        <v>0.20480000000000004</v>
      </c>
      <c r="G295" s="5"/>
      <c r="H295" s="5"/>
    </row>
    <row r="296" spans="1:11" x14ac:dyDescent="0.25">
      <c r="A296" s="15" t="s">
        <v>228</v>
      </c>
      <c r="B296" s="23" t="s">
        <v>229</v>
      </c>
      <c r="C296" s="24">
        <v>5.7</v>
      </c>
      <c r="D296" s="24">
        <v>4.75</v>
      </c>
      <c r="E296" s="25">
        <f t="shared" si="21"/>
        <v>27.074999999999999</v>
      </c>
      <c r="F296" s="25">
        <f t="shared" si="22"/>
        <v>2.1659999999999999</v>
      </c>
      <c r="G296" s="17">
        <f>E296</f>
        <v>27.074999999999999</v>
      </c>
      <c r="H296" s="17">
        <f>F296</f>
        <v>2.1659999999999999</v>
      </c>
    </row>
    <row r="297" spans="1:11" x14ac:dyDescent="0.25">
      <c r="A297" s="15" t="s">
        <v>230</v>
      </c>
      <c r="B297" s="23" t="s">
        <v>231</v>
      </c>
      <c r="C297" s="24">
        <v>2.75</v>
      </c>
      <c r="D297" s="24">
        <v>3.8</v>
      </c>
      <c r="E297" s="25">
        <f t="shared" si="21"/>
        <v>10.45</v>
      </c>
      <c r="F297" s="25">
        <f t="shared" si="22"/>
        <v>0.83599999999999997</v>
      </c>
      <c r="G297" s="17">
        <f>E297</f>
        <v>10.45</v>
      </c>
      <c r="H297" s="17">
        <f>F297</f>
        <v>0.83599999999999997</v>
      </c>
    </row>
    <row r="298" spans="1:11" x14ac:dyDescent="0.25">
      <c r="A298" s="71" t="s">
        <v>232</v>
      </c>
      <c r="B298" s="72" t="s">
        <v>233</v>
      </c>
      <c r="C298" s="30">
        <v>3.1</v>
      </c>
      <c r="D298" s="30">
        <v>4.9400000000000004</v>
      </c>
      <c r="E298" s="26">
        <f t="shared" si="21"/>
        <v>15.314000000000002</v>
      </c>
      <c r="F298" s="26">
        <f t="shared" si="22"/>
        <v>1.2251200000000002</v>
      </c>
      <c r="G298" s="70">
        <f>SUM(E298:E299)</f>
        <v>20.564</v>
      </c>
      <c r="H298" s="70">
        <f>SUM(F298:F299)</f>
        <v>1.6451200000000001</v>
      </c>
    </row>
    <row r="299" spans="1:11" x14ac:dyDescent="0.25">
      <c r="A299" s="21"/>
      <c r="B299" s="16"/>
      <c r="C299" s="24">
        <v>3</v>
      </c>
      <c r="D299" s="24">
        <v>1.75</v>
      </c>
      <c r="E299" s="25">
        <f t="shared" si="21"/>
        <v>5.25</v>
      </c>
      <c r="F299" s="25">
        <f t="shared" si="22"/>
        <v>0.42</v>
      </c>
      <c r="G299" s="5"/>
      <c r="H299" s="5"/>
    </row>
    <row r="300" spans="1:11" x14ac:dyDescent="0.25">
      <c r="A300" s="15" t="s">
        <v>234</v>
      </c>
      <c r="B300" s="16" t="s">
        <v>235</v>
      </c>
      <c r="C300" s="24">
        <v>4.9800000000000004</v>
      </c>
      <c r="D300" s="24">
        <v>3</v>
      </c>
      <c r="E300" s="25">
        <f t="shared" si="21"/>
        <v>14.940000000000001</v>
      </c>
      <c r="F300" s="25">
        <f t="shared" si="22"/>
        <v>1.1952</v>
      </c>
      <c r="G300" s="17">
        <f>E300+E301+E302</f>
        <v>41.644900000000007</v>
      </c>
      <c r="H300" s="17">
        <f>F300+F301+F302</f>
        <v>3.3315920000000001</v>
      </c>
    </row>
    <row r="301" spans="1:11" x14ac:dyDescent="0.25">
      <c r="A301" s="21"/>
      <c r="B301" s="16"/>
      <c r="C301" s="24">
        <v>4.9800000000000004</v>
      </c>
      <c r="D301" s="24">
        <v>3</v>
      </c>
      <c r="E301" s="25">
        <f t="shared" si="21"/>
        <v>14.940000000000001</v>
      </c>
      <c r="F301" s="25">
        <f t="shared" si="22"/>
        <v>1.1952</v>
      </c>
      <c r="G301" s="5"/>
      <c r="H301" s="5"/>
    </row>
    <row r="302" spans="1:11" x14ac:dyDescent="0.25">
      <c r="A302" s="21"/>
      <c r="B302" s="16"/>
      <c r="C302" s="24">
        <v>3.43</v>
      </c>
      <c r="D302" s="24">
        <v>3.43</v>
      </c>
      <c r="E302" s="25">
        <f t="shared" si="21"/>
        <v>11.764900000000001</v>
      </c>
      <c r="F302" s="25">
        <f t="shared" si="22"/>
        <v>0.94119200000000003</v>
      </c>
      <c r="G302" s="5"/>
      <c r="H302" s="5"/>
    </row>
    <row r="303" spans="1:11" ht="15.75" thickBot="1" x14ac:dyDescent="0.3">
      <c r="E303" s="93" t="s">
        <v>27</v>
      </c>
      <c r="F303" s="94"/>
      <c r="G303" s="73">
        <f>SUM(G281:G302)</f>
        <v>350.01319999999998</v>
      </c>
      <c r="H303" s="74">
        <f>SUM(H281:H302)</f>
        <v>28.001055999999998</v>
      </c>
      <c r="I303" s="56"/>
    </row>
    <row r="306" spans="1:14" ht="15.75" thickBot="1" x14ac:dyDescent="0.3">
      <c r="A306" s="7"/>
      <c r="B306" s="6"/>
      <c r="C306" s="4"/>
      <c r="D306" s="4"/>
      <c r="E306" s="4"/>
      <c r="F306" s="4"/>
    </row>
    <row r="307" spans="1:14" ht="15.75" thickBot="1" x14ac:dyDescent="0.3">
      <c r="A307" s="7"/>
      <c r="B307" s="6"/>
      <c r="D307" s="75" t="s">
        <v>1</v>
      </c>
      <c r="E307" s="76"/>
      <c r="F307" s="4"/>
      <c r="G307" s="4"/>
    </row>
    <row r="308" spans="1:14" ht="15.75" thickBot="1" x14ac:dyDescent="0.3">
      <c r="A308" s="8" t="s">
        <v>2</v>
      </c>
      <c r="B308" s="9" t="s">
        <v>0</v>
      </c>
      <c r="C308" s="10" t="s">
        <v>236</v>
      </c>
      <c r="D308" s="10" t="s">
        <v>3</v>
      </c>
      <c r="E308" s="10" t="s">
        <v>4</v>
      </c>
      <c r="F308" s="10" t="s">
        <v>5</v>
      </c>
      <c r="G308" s="10" t="s">
        <v>6</v>
      </c>
      <c r="H308" s="10" t="s">
        <v>7</v>
      </c>
      <c r="I308" s="77" t="s">
        <v>8</v>
      </c>
      <c r="K308" s="12" t="s">
        <v>9</v>
      </c>
      <c r="L308" s="13" t="s">
        <v>10</v>
      </c>
      <c r="M308" s="13" t="s">
        <v>11</v>
      </c>
      <c r="N308" s="78" t="s">
        <v>12</v>
      </c>
    </row>
    <row r="309" spans="1:14" ht="15.75" thickBot="1" x14ac:dyDescent="0.3">
      <c r="A309" s="15" t="s">
        <v>237</v>
      </c>
      <c r="B309" s="79" t="s">
        <v>238</v>
      </c>
      <c r="C309" s="5" t="s">
        <v>239</v>
      </c>
      <c r="D309" s="5">
        <v>13.7</v>
      </c>
      <c r="E309" s="5">
        <v>2.75</v>
      </c>
      <c r="F309" s="17">
        <f>D309*E309</f>
        <v>37.674999999999997</v>
      </c>
      <c r="G309" s="17">
        <f>F309*0.08</f>
        <v>3.0139999999999998</v>
      </c>
      <c r="H309" s="17">
        <f>F309+F310</f>
        <v>45.174999999999997</v>
      </c>
      <c r="I309" s="80">
        <f>G309+G310</f>
        <v>3.6139999999999999</v>
      </c>
      <c r="K309" s="68">
        <v>3</v>
      </c>
      <c r="L309" s="19">
        <v>7</v>
      </c>
      <c r="M309" s="19">
        <f>L309*K309</f>
        <v>21</v>
      </c>
      <c r="N309" s="81">
        <f>M309/0.08</f>
        <v>262.5</v>
      </c>
    </row>
    <row r="310" spans="1:14" x14ac:dyDescent="0.25">
      <c r="A310" s="21"/>
      <c r="B310" s="79"/>
      <c r="C310" s="5"/>
      <c r="D310" s="5">
        <v>3</v>
      </c>
      <c r="E310" s="5">
        <v>2.5</v>
      </c>
      <c r="F310" s="17">
        <f>D310*E310</f>
        <v>7.5</v>
      </c>
      <c r="G310" s="17">
        <f>F310*0.08</f>
        <v>0.6</v>
      </c>
      <c r="H310" s="5"/>
      <c r="I310" s="16"/>
    </row>
    <row r="311" spans="1:14" x14ac:dyDescent="0.25">
      <c r="A311" s="15" t="s">
        <v>240</v>
      </c>
      <c r="B311" s="79" t="s">
        <v>241</v>
      </c>
      <c r="C311" s="5" t="s">
        <v>242</v>
      </c>
      <c r="D311" s="5">
        <v>7.4</v>
      </c>
      <c r="E311" s="5">
        <v>3.15</v>
      </c>
      <c r="F311" s="17">
        <f t="shared" ref="F311:F324" si="23">D311*E311</f>
        <v>23.31</v>
      </c>
      <c r="G311" s="17">
        <f t="shared" ref="G311:G324" si="24">F311*0.08</f>
        <v>1.8648</v>
      </c>
      <c r="H311" s="17">
        <f>F311+F312</f>
        <v>41.81</v>
      </c>
      <c r="I311" s="80">
        <f>G311+G312</f>
        <v>3.3448000000000002</v>
      </c>
      <c r="J311" s="43"/>
      <c r="K311" s="43"/>
    </row>
    <row r="312" spans="1:14" x14ac:dyDescent="0.25">
      <c r="C312" s="5"/>
      <c r="D312" s="59">
        <v>7.4</v>
      </c>
      <c r="E312" s="59">
        <v>2.5</v>
      </c>
      <c r="F312" s="17">
        <f t="shared" si="23"/>
        <v>18.5</v>
      </c>
      <c r="G312" s="17">
        <f t="shared" si="24"/>
        <v>1.48</v>
      </c>
    </row>
    <row r="313" spans="1:14" x14ac:dyDescent="0.25">
      <c r="A313" s="15" t="s">
        <v>243</v>
      </c>
      <c r="B313" s="82" t="s">
        <v>244</v>
      </c>
      <c r="C313" s="5" t="s">
        <v>245</v>
      </c>
      <c r="D313" s="5">
        <v>4.9000000000000004</v>
      </c>
      <c r="E313" s="5">
        <v>4.0999999999999996</v>
      </c>
      <c r="F313" s="17">
        <f t="shared" si="23"/>
        <v>20.09</v>
      </c>
      <c r="G313" s="17">
        <f t="shared" si="24"/>
        <v>1.6072</v>
      </c>
      <c r="H313" s="17">
        <f>SUM(F313:F314)</f>
        <v>36.260000000000005</v>
      </c>
      <c r="I313" s="80">
        <f>SUM(G313:G314)</f>
        <v>2.9008000000000003</v>
      </c>
    </row>
    <row r="314" spans="1:14" x14ac:dyDescent="0.25">
      <c r="A314" s="21"/>
      <c r="B314" s="79"/>
      <c r="C314" s="5"/>
      <c r="D314" s="24">
        <v>4.2</v>
      </c>
      <c r="E314" s="24">
        <v>3.85</v>
      </c>
      <c r="F314" s="25">
        <f t="shared" si="23"/>
        <v>16.170000000000002</v>
      </c>
      <c r="G314" s="25">
        <f t="shared" si="24"/>
        <v>1.2936000000000001</v>
      </c>
      <c r="H314" s="5"/>
      <c r="I314" s="16"/>
    </row>
    <row r="315" spans="1:14" x14ac:dyDescent="0.25">
      <c r="A315" s="15" t="s">
        <v>246</v>
      </c>
      <c r="B315" s="82" t="s">
        <v>247</v>
      </c>
      <c r="C315" s="5" t="s">
        <v>248</v>
      </c>
      <c r="D315" s="5">
        <v>4.95</v>
      </c>
      <c r="E315" s="5">
        <v>4</v>
      </c>
      <c r="F315" s="17">
        <f t="shared" si="23"/>
        <v>19.8</v>
      </c>
      <c r="G315" s="17">
        <f t="shared" si="24"/>
        <v>1.5840000000000001</v>
      </c>
      <c r="H315" s="17">
        <f>SUM(F315:F316)</f>
        <v>35.560900000000004</v>
      </c>
      <c r="I315" s="80">
        <f>SUM(G315:G316)</f>
        <v>2.8448720000000005</v>
      </c>
    </row>
    <row r="316" spans="1:14" x14ac:dyDescent="0.25">
      <c r="A316" s="21"/>
      <c r="B316" s="79"/>
      <c r="C316" s="5"/>
      <c r="D316" s="24">
        <v>3.97</v>
      </c>
      <c r="E316" s="24">
        <v>3.97</v>
      </c>
      <c r="F316" s="25">
        <f t="shared" si="23"/>
        <v>15.760900000000001</v>
      </c>
      <c r="G316" s="25">
        <f t="shared" si="24"/>
        <v>1.2608720000000002</v>
      </c>
      <c r="H316" s="5"/>
      <c r="I316" s="16"/>
      <c r="J316" s="43"/>
      <c r="K316" s="43"/>
    </row>
    <row r="317" spans="1:14" x14ac:dyDescent="0.25">
      <c r="A317" s="15" t="s">
        <v>249</v>
      </c>
      <c r="B317" s="82" t="s">
        <v>250</v>
      </c>
      <c r="C317" s="5" t="s">
        <v>251</v>
      </c>
      <c r="D317" s="5">
        <v>4</v>
      </c>
      <c r="E317" s="5">
        <v>3.15</v>
      </c>
      <c r="F317" s="17">
        <f t="shared" si="23"/>
        <v>12.6</v>
      </c>
      <c r="G317" s="17">
        <f t="shared" si="24"/>
        <v>1.008</v>
      </c>
      <c r="H317" s="17">
        <f>SUM(F317)</f>
        <v>12.6</v>
      </c>
      <c r="I317" s="80">
        <f>SUM(G317)</f>
        <v>1.008</v>
      </c>
    </row>
    <row r="318" spans="1:14" x14ac:dyDescent="0.25">
      <c r="A318" s="15" t="s">
        <v>252</v>
      </c>
      <c r="B318" s="82" t="s">
        <v>253</v>
      </c>
      <c r="C318" s="5" t="s">
        <v>254</v>
      </c>
      <c r="D318" s="5">
        <v>3.35</v>
      </c>
      <c r="E318" s="5">
        <v>5.4</v>
      </c>
      <c r="F318" s="17">
        <f t="shared" si="23"/>
        <v>18.090000000000003</v>
      </c>
      <c r="G318" s="17">
        <f t="shared" si="24"/>
        <v>1.4472000000000003</v>
      </c>
      <c r="H318" s="17">
        <f>F318+F319</f>
        <v>32.679900000000004</v>
      </c>
      <c r="I318" s="80">
        <f>G318+G319</f>
        <v>2.6143920000000005</v>
      </c>
      <c r="L318" s="43"/>
    </row>
    <row r="319" spans="1:14" x14ac:dyDescent="0.25">
      <c r="C319" s="5"/>
      <c r="D319" s="59">
        <v>3.77</v>
      </c>
      <c r="E319" s="59">
        <v>3.87</v>
      </c>
      <c r="F319" s="60">
        <f t="shared" si="23"/>
        <v>14.5899</v>
      </c>
      <c r="G319" s="60">
        <f t="shared" si="24"/>
        <v>1.167192</v>
      </c>
      <c r="K319" s="43"/>
    </row>
    <row r="320" spans="1:14" x14ac:dyDescent="0.25">
      <c r="A320" s="15" t="s">
        <v>255</v>
      </c>
      <c r="B320" s="82" t="s">
        <v>256</v>
      </c>
      <c r="C320" s="5" t="s">
        <v>257</v>
      </c>
      <c r="D320" s="5">
        <v>4.22</v>
      </c>
      <c r="E320" s="5">
        <v>3.57</v>
      </c>
      <c r="F320" s="17">
        <f t="shared" si="23"/>
        <v>15.065399999999999</v>
      </c>
      <c r="G320" s="17">
        <f t="shared" si="24"/>
        <v>1.2052319999999999</v>
      </c>
      <c r="H320" s="17">
        <f>F320+F321</f>
        <v>25.2654</v>
      </c>
      <c r="I320" s="80">
        <f>G320+G321</f>
        <v>2.0212319999999999</v>
      </c>
      <c r="K320" s="43"/>
      <c r="L320" s="43"/>
    </row>
    <row r="321" spans="1:14" x14ac:dyDescent="0.25">
      <c r="C321" s="5"/>
      <c r="D321" s="59">
        <v>3.4</v>
      </c>
      <c r="E321" s="59">
        <v>3</v>
      </c>
      <c r="F321" s="60">
        <f t="shared" si="23"/>
        <v>10.199999999999999</v>
      </c>
      <c r="G321" s="60">
        <f t="shared" si="24"/>
        <v>0.81599999999999995</v>
      </c>
    </row>
    <row r="322" spans="1:14" x14ac:dyDescent="0.25">
      <c r="A322" s="15" t="s">
        <v>258</v>
      </c>
      <c r="B322" s="79" t="s">
        <v>259</v>
      </c>
      <c r="C322" s="5" t="s">
        <v>260</v>
      </c>
      <c r="D322" s="24">
        <v>6</v>
      </c>
      <c r="E322" s="24">
        <v>2.6</v>
      </c>
      <c r="F322" s="25">
        <f t="shared" si="23"/>
        <v>15.600000000000001</v>
      </c>
      <c r="G322" s="25">
        <f t="shared" si="24"/>
        <v>1.2480000000000002</v>
      </c>
      <c r="H322" s="17">
        <f>SUM(F322:F323)</f>
        <v>16.98</v>
      </c>
      <c r="I322" s="80">
        <f>SUM(G322:G323)</f>
        <v>1.3584000000000003</v>
      </c>
      <c r="J322" s="36"/>
    </row>
    <row r="323" spans="1:14" x14ac:dyDescent="0.25">
      <c r="A323" s="21"/>
      <c r="B323" s="79"/>
      <c r="C323" s="5"/>
      <c r="D323" s="24">
        <v>1.38</v>
      </c>
      <c r="E323" s="24">
        <v>1</v>
      </c>
      <c r="F323" s="25">
        <f t="shared" si="23"/>
        <v>1.38</v>
      </c>
      <c r="G323" s="25">
        <f t="shared" si="24"/>
        <v>0.1104</v>
      </c>
      <c r="H323" s="5"/>
      <c r="I323" s="16"/>
    </row>
    <row r="324" spans="1:14" x14ac:dyDescent="0.25">
      <c r="A324" s="15" t="s">
        <v>261</v>
      </c>
      <c r="B324" s="82" t="s">
        <v>262</v>
      </c>
      <c r="C324" s="5" t="s">
        <v>263</v>
      </c>
      <c r="D324" s="24">
        <v>4.9000000000000004</v>
      </c>
      <c r="E324" s="24">
        <v>3.3</v>
      </c>
      <c r="F324" s="25">
        <f t="shared" si="23"/>
        <v>16.170000000000002</v>
      </c>
      <c r="G324" s="25">
        <f t="shared" si="24"/>
        <v>1.2936000000000001</v>
      </c>
      <c r="H324" s="17">
        <f>F324</f>
        <v>16.170000000000002</v>
      </c>
      <c r="I324" s="80">
        <f>G324</f>
        <v>1.2936000000000001</v>
      </c>
    </row>
    <row r="325" spans="1:14" x14ac:dyDescent="0.25">
      <c r="A325" s="15"/>
      <c r="B325" s="82"/>
      <c r="C325" s="5"/>
      <c r="D325" s="24"/>
      <c r="E325" s="24"/>
      <c r="F325" s="25"/>
      <c r="G325" s="25"/>
      <c r="H325" s="17"/>
      <c r="I325" s="80"/>
    </row>
    <row r="326" spans="1:14" x14ac:dyDescent="0.25">
      <c r="A326" s="71"/>
      <c r="B326" s="83"/>
      <c r="C326" s="5"/>
      <c r="D326" s="30"/>
      <c r="E326" s="30"/>
      <c r="F326" s="26"/>
      <c r="G326" s="26"/>
      <c r="H326" s="70"/>
      <c r="I326" s="84"/>
    </row>
    <row r="327" spans="1:14" x14ac:dyDescent="0.25">
      <c r="A327" s="21"/>
      <c r="B327" s="79"/>
      <c r="C327" s="5"/>
      <c r="D327" s="24"/>
      <c r="E327" s="24"/>
      <c r="F327" s="25"/>
      <c r="G327" s="25"/>
      <c r="H327" s="5"/>
      <c r="I327" s="16"/>
    </row>
    <row r="328" spans="1:14" x14ac:dyDescent="0.25">
      <c r="A328" s="15"/>
      <c r="B328" s="79"/>
      <c r="C328" s="5"/>
      <c r="D328" s="24"/>
      <c r="E328" s="24"/>
      <c r="F328" s="25"/>
      <c r="G328" s="25"/>
      <c r="H328" s="17"/>
      <c r="I328" s="80"/>
    </row>
    <row r="329" spans="1:14" x14ac:dyDescent="0.25">
      <c r="A329" s="21"/>
      <c r="B329" s="79"/>
      <c r="C329" s="5"/>
      <c r="D329" s="24"/>
      <c r="E329" s="24"/>
      <c r="F329" s="25"/>
      <c r="G329" s="25"/>
      <c r="H329" s="5"/>
      <c r="I329" s="16"/>
    </row>
    <row r="330" spans="1:14" x14ac:dyDescent="0.25">
      <c r="A330" s="21"/>
      <c r="B330" s="79"/>
      <c r="C330" s="5"/>
      <c r="D330" s="24"/>
      <c r="E330" s="24"/>
      <c r="F330" s="25"/>
      <c r="G330" s="25"/>
      <c r="H330" s="5"/>
      <c r="I330" s="16"/>
    </row>
    <row r="331" spans="1:14" ht="15.75" thickBot="1" x14ac:dyDescent="0.3">
      <c r="F331" s="85" t="s">
        <v>27</v>
      </c>
      <c r="G331" s="86"/>
      <c r="H331" s="73">
        <f>SUM(H309:H325)</f>
        <v>262.50119999999998</v>
      </c>
      <c r="I331" s="87">
        <f>SUM(I309:I325)</f>
        <v>21.000096000000003</v>
      </c>
      <c r="J331" s="43"/>
    </row>
    <row r="334" spans="1:14" ht="15.75" thickBot="1" x14ac:dyDescent="0.3">
      <c r="A334" s="7"/>
      <c r="B334" s="6"/>
      <c r="C334" s="4"/>
      <c r="D334" s="4"/>
      <c r="E334" s="4"/>
      <c r="F334" s="4"/>
    </row>
    <row r="335" spans="1:14" ht="15.75" thickBot="1" x14ac:dyDescent="0.3">
      <c r="A335" s="7"/>
      <c r="B335" s="6"/>
      <c r="D335" s="75" t="s">
        <v>1</v>
      </c>
      <c r="E335" s="76"/>
      <c r="F335" s="4"/>
      <c r="G335" s="4"/>
    </row>
    <row r="336" spans="1:14" ht="15.75" thickBot="1" x14ac:dyDescent="0.3">
      <c r="A336" s="8" t="s">
        <v>2</v>
      </c>
      <c r="B336" s="9" t="s">
        <v>0</v>
      </c>
      <c r="C336" s="10" t="s">
        <v>236</v>
      </c>
      <c r="D336" s="10" t="s">
        <v>3</v>
      </c>
      <c r="E336" s="10" t="s">
        <v>4</v>
      </c>
      <c r="F336" s="10" t="s">
        <v>5</v>
      </c>
      <c r="G336" s="10" t="s">
        <v>6</v>
      </c>
      <c r="H336" s="10" t="s">
        <v>7</v>
      </c>
      <c r="I336" s="77" t="s">
        <v>8</v>
      </c>
      <c r="K336" s="12" t="s">
        <v>9</v>
      </c>
      <c r="L336" s="13" t="s">
        <v>10</v>
      </c>
      <c r="M336" s="13" t="s">
        <v>11</v>
      </c>
      <c r="N336" s="78" t="s">
        <v>12</v>
      </c>
    </row>
    <row r="337" spans="1:14" ht="15.75" thickBot="1" x14ac:dyDescent="0.3">
      <c r="A337" s="15" t="s">
        <v>264</v>
      </c>
      <c r="B337" s="16" t="s">
        <v>265</v>
      </c>
      <c r="C337" s="5" t="s">
        <v>266</v>
      </c>
      <c r="D337" s="5">
        <v>4.7</v>
      </c>
      <c r="E337" s="5">
        <v>3.1</v>
      </c>
      <c r="F337" s="17">
        <f>D337*E337</f>
        <v>14.57</v>
      </c>
      <c r="G337" s="17">
        <f>F337*0.08</f>
        <v>1.1656</v>
      </c>
      <c r="H337" s="17">
        <f>F337</f>
        <v>14.57</v>
      </c>
      <c r="I337" s="80">
        <f>G337</f>
        <v>1.1656</v>
      </c>
      <c r="K337" s="68">
        <v>1</v>
      </c>
      <c r="L337" s="19">
        <v>7</v>
      </c>
      <c r="M337" s="19">
        <f>L337*K337</f>
        <v>7</v>
      </c>
      <c r="N337" s="81">
        <f>M337/0.08</f>
        <v>87.5</v>
      </c>
    </row>
    <row r="338" spans="1:14" ht="15.75" thickBot="1" x14ac:dyDescent="0.3">
      <c r="A338" s="15" t="s">
        <v>267</v>
      </c>
      <c r="B338" s="16" t="s">
        <v>268</v>
      </c>
      <c r="C338" s="5" t="s">
        <v>269</v>
      </c>
      <c r="D338" s="5">
        <v>4.2</v>
      </c>
      <c r="E338" s="5">
        <v>3.35</v>
      </c>
      <c r="F338" s="17">
        <f t="shared" ref="F338:F348" si="25">D338*E338</f>
        <v>14.07</v>
      </c>
      <c r="G338" s="17">
        <f t="shared" ref="G338:G348" si="26">F338*0.08</f>
        <v>1.1256000000000002</v>
      </c>
      <c r="H338" s="17">
        <f>F338+F339</f>
        <v>35.07</v>
      </c>
      <c r="I338" s="80">
        <f>G338+G339</f>
        <v>2.8056000000000001</v>
      </c>
      <c r="K338" s="3">
        <v>1</v>
      </c>
      <c r="L338" s="3">
        <v>6</v>
      </c>
      <c r="M338" s="19">
        <f>L338*K338</f>
        <v>6</v>
      </c>
      <c r="N338" s="81">
        <f>M338/0.08</f>
        <v>75</v>
      </c>
    </row>
    <row r="339" spans="1:14" x14ac:dyDescent="0.25">
      <c r="A339" s="21"/>
      <c r="B339" s="16"/>
      <c r="C339" s="5"/>
      <c r="D339" s="24">
        <v>4.2</v>
      </c>
      <c r="E339" s="24">
        <v>5</v>
      </c>
      <c r="F339" s="17">
        <f t="shared" si="25"/>
        <v>21</v>
      </c>
      <c r="G339" s="17">
        <f t="shared" si="26"/>
        <v>1.68</v>
      </c>
      <c r="H339" s="5"/>
      <c r="I339" s="16"/>
      <c r="J339" s="43"/>
      <c r="K339" s="43"/>
      <c r="M339" s="3">
        <f>SUM(M337:M338)</f>
        <v>13</v>
      </c>
      <c r="N339">
        <f>SUM(N337:N338)</f>
        <v>162.5</v>
      </c>
    </row>
    <row r="340" spans="1:14" x14ac:dyDescent="0.25">
      <c r="A340" s="15" t="s">
        <v>270</v>
      </c>
      <c r="B340" s="23" t="s">
        <v>271</v>
      </c>
      <c r="C340" s="5" t="s">
        <v>272</v>
      </c>
      <c r="D340" s="5">
        <v>5.7</v>
      </c>
      <c r="E340" s="5">
        <v>4.0999999999999996</v>
      </c>
      <c r="F340" s="17">
        <f t="shared" si="25"/>
        <v>23.369999999999997</v>
      </c>
      <c r="G340" s="17">
        <f t="shared" si="26"/>
        <v>1.8695999999999999</v>
      </c>
      <c r="H340" s="17">
        <f>SUM(F340)</f>
        <v>23.369999999999997</v>
      </c>
      <c r="I340" s="80">
        <f>SUM(G340)</f>
        <v>1.8695999999999999</v>
      </c>
    </row>
    <row r="341" spans="1:14" x14ac:dyDescent="0.25">
      <c r="A341" s="15" t="s">
        <v>273</v>
      </c>
      <c r="B341" s="23" t="s">
        <v>274</v>
      </c>
      <c r="C341" s="5" t="s">
        <v>275</v>
      </c>
      <c r="D341" s="5">
        <v>4.2</v>
      </c>
      <c r="E341" s="5">
        <v>5</v>
      </c>
      <c r="F341" s="17">
        <f t="shared" si="25"/>
        <v>21</v>
      </c>
      <c r="G341" s="17">
        <f t="shared" si="26"/>
        <v>1.68</v>
      </c>
      <c r="H341" s="17">
        <f>SUM(F341)</f>
        <v>21</v>
      </c>
      <c r="I341" s="80">
        <f>SUM(G341)</f>
        <v>1.68</v>
      </c>
      <c r="J341" s="43"/>
      <c r="K341" s="43"/>
    </row>
    <row r="342" spans="1:14" x14ac:dyDescent="0.25">
      <c r="A342" s="15" t="s">
        <v>276</v>
      </c>
      <c r="B342" s="23" t="s">
        <v>277</v>
      </c>
      <c r="C342" s="5" t="s">
        <v>278</v>
      </c>
      <c r="D342" s="5">
        <v>4.96</v>
      </c>
      <c r="E342" s="5">
        <v>4.0999999999999996</v>
      </c>
      <c r="F342" s="17">
        <f t="shared" si="25"/>
        <v>20.335999999999999</v>
      </c>
      <c r="G342" s="17">
        <f t="shared" si="26"/>
        <v>1.6268799999999999</v>
      </c>
      <c r="H342" s="17">
        <f>SUM(F342:F343)</f>
        <v>29.455999999999996</v>
      </c>
      <c r="I342" s="80">
        <f>SUM(G342:G343)</f>
        <v>2.3564799999999999</v>
      </c>
    </row>
    <row r="343" spans="1:14" x14ac:dyDescent="0.25">
      <c r="A343" s="21"/>
      <c r="B343" s="16"/>
      <c r="C343" s="5"/>
      <c r="D343" s="24">
        <v>8</v>
      </c>
      <c r="E343" s="24">
        <v>1.1399999999999999</v>
      </c>
      <c r="F343" s="25">
        <f t="shared" si="25"/>
        <v>9.1199999999999992</v>
      </c>
      <c r="G343" s="25">
        <f t="shared" si="26"/>
        <v>0.72959999999999992</v>
      </c>
      <c r="H343" s="5"/>
      <c r="I343" s="16"/>
    </row>
    <row r="344" spans="1:14" x14ac:dyDescent="0.25">
      <c r="A344" s="15" t="s">
        <v>279</v>
      </c>
      <c r="B344" s="23" t="s">
        <v>280</v>
      </c>
      <c r="C344" s="5" t="s">
        <v>281</v>
      </c>
      <c r="D344" s="5">
        <v>2.64</v>
      </c>
      <c r="E344" s="5">
        <v>2.64</v>
      </c>
      <c r="F344" s="17">
        <f t="shared" si="25"/>
        <v>6.9696000000000007</v>
      </c>
      <c r="G344" s="17">
        <f t="shared" si="26"/>
        <v>0.55756800000000006</v>
      </c>
      <c r="H344" s="17">
        <f>F344+F345+F346</f>
        <v>14.739800000000001</v>
      </c>
      <c r="I344" s="80">
        <f>G344+G345+G346</f>
        <v>1.179184</v>
      </c>
      <c r="J344" s="43"/>
      <c r="K344" s="43"/>
    </row>
    <row r="345" spans="1:14" x14ac:dyDescent="0.25">
      <c r="A345" s="21"/>
      <c r="B345" s="16"/>
      <c r="C345" s="5"/>
      <c r="D345" s="24">
        <v>2.95</v>
      </c>
      <c r="E345" s="24">
        <v>1.28</v>
      </c>
      <c r="F345" s="25">
        <f t="shared" si="25"/>
        <v>3.7760000000000002</v>
      </c>
      <c r="G345" s="25">
        <f t="shared" si="26"/>
        <v>0.30208000000000002</v>
      </c>
      <c r="H345" s="5"/>
      <c r="I345" s="16"/>
    </row>
    <row r="346" spans="1:14" x14ac:dyDescent="0.25">
      <c r="A346" s="21"/>
      <c r="B346" s="16"/>
      <c r="C346" s="5"/>
      <c r="D346" s="24">
        <v>1.26</v>
      </c>
      <c r="E346" s="24">
        <v>3.17</v>
      </c>
      <c r="F346" s="25">
        <f t="shared" si="25"/>
        <v>3.9941999999999998</v>
      </c>
      <c r="G346" s="25">
        <f t="shared" si="26"/>
        <v>0.31953599999999999</v>
      </c>
      <c r="H346" s="5"/>
      <c r="I346" s="16"/>
      <c r="L346" s="43"/>
    </row>
    <row r="347" spans="1:14" x14ac:dyDescent="0.25">
      <c r="A347" s="15" t="s">
        <v>282</v>
      </c>
      <c r="B347" s="23" t="s">
        <v>283</v>
      </c>
      <c r="C347" s="5" t="s">
        <v>284</v>
      </c>
      <c r="D347" s="24">
        <v>5.75</v>
      </c>
      <c r="E347" s="24">
        <v>2.75</v>
      </c>
      <c r="F347" s="25">
        <f t="shared" si="25"/>
        <v>15.8125</v>
      </c>
      <c r="G347" s="25">
        <f t="shared" si="26"/>
        <v>1.2650000000000001</v>
      </c>
      <c r="H347" s="17">
        <f>F347+F348</f>
        <v>23.512499999999999</v>
      </c>
      <c r="I347" s="80">
        <f>G347+G348</f>
        <v>1.8810000000000002</v>
      </c>
      <c r="K347" s="43"/>
    </row>
    <row r="348" spans="1:14" x14ac:dyDescent="0.25">
      <c r="A348" s="21"/>
      <c r="B348" s="16"/>
      <c r="C348" s="5"/>
      <c r="D348" s="24">
        <v>2.8</v>
      </c>
      <c r="E348" s="24">
        <v>2.75</v>
      </c>
      <c r="F348" s="25">
        <f t="shared" si="25"/>
        <v>7.6999999999999993</v>
      </c>
      <c r="G348" s="25">
        <f t="shared" si="26"/>
        <v>0.61599999999999999</v>
      </c>
      <c r="H348" s="5"/>
      <c r="I348" s="16"/>
      <c r="K348" s="43"/>
      <c r="L348" s="43"/>
    </row>
    <row r="349" spans="1:14" x14ac:dyDescent="0.25">
      <c r="A349" s="15"/>
      <c r="B349" s="16"/>
      <c r="C349" s="5"/>
      <c r="D349" s="5"/>
      <c r="E349" s="5"/>
      <c r="F349" s="5"/>
      <c r="H349" s="17"/>
      <c r="I349" s="80"/>
    </row>
    <row r="350" spans="1:14" x14ac:dyDescent="0.25">
      <c r="A350" s="21"/>
      <c r="B350" s="16"/>
      <c r="C350" s="5"/>
      <c r="D350" s="5"/>
      <c r="E350" s="5"/>
      <c r="F350" s="5"/>
      <c r="G350" s="5"/>
      <c r="H350" s="5"/>
      <c r="I350" s="16"/>
      <c r="J350" s="36"/>
    </row>
    <row r="351" spans="1:14" x14ac:dyDescent="0.25">
      <c r="A351" s="15"/>
      <c r="B351" s="23"/>
      <c r="C351" s="5"/>
      <c r="D351" s="5"/>
      <c r="E351" s="5"/>
      <c r="F351" s="5"/>
      <c r="G351" s="5"/>
      <c r="H351" s="17"/>
      <c r="I351" s="80"/>
    </row>
    <row r="352" spans="1:14" x14ac:dyDescent="0.25">
      <c r="A352" s="21"/>
      <c r="B352" s="16"/>
      <c r="C352" s="5"/>
      <c r="D352" s="24"/>
      <c r="E352" s="24"/>
      <c r="F352" s="25"/>
      <c r="G352" s="25"/>
      <c r="H352" s="5"/>
      <c r="I352" s="16"/>
    </row>
    <row r="353" spans="1:11" x14ac:dyDescent="0.25">
      <c r="A353" s="15"/>
      <c r="B353" s="16"/>
      <c r="C353" s="5"/>
      <c r="D353" s="24"/>
      <c r="E353" s="24"/>
      <c r="F353" s="25"/>
      <c r="G353" s="25"/>
      <c r="H353" s="17"/>
      <c r="I353" s="80"/>
    </row>
    <row r="354" spans="1:11" x14ac:dyDescent="0.25">
      <c r="A354" s="21"/>
      <c r="B354" s="16"/>
      <c r="C354" s="5"/>
      <c r="D354" s="24"/>
      <c r="E354" s="24"/>
      <c r="F354" s="25"/>
      <c r="G354" s="25"/>
      <c r="H354" s="5"/>
      <c r="I354" s="16"/>
    </row>
    <row r="355" spans="1:11" x14ac:dyDescent="0.25">
      <c r="A355" s="21"/>
      <c r="B355" s="16"/>
      <c r="C355" s="5"/>
      <c r="D355" s="24"/>
      <c r="E355" s="24"/>
      <c r="F355" s="25"/>
      <c r="G355" s="25"/>
      <c r="H355" s="5"/>
      <c r="I355" s="16"/>
    </row>
    <row r="356" spans="1:11" ht="15.75" thickBot="1" x14ac:dyDescent="0.3">
      <c r="F356" s="62" t="s">
        <v>27</v>
      </c>
      <c r="G356" s="63"/>
      <c r="H356" s="73">
        <f>SUM(H337:H351)</f>
        <v>161.71829999999997</v>
      </c>
      <c r="I356" s="87">
        <f>SUM(I337:I351)</f>
        <v>12.937463999999999</v>
      </c>
    </row>
    <row r="357" spans="1:11" x14ac:dyDescent="0.25">
      <c r="I357" s="56"/>
    </row>
    <row r="358" spans="1:11" x14ac:dyDescent="0.25">
      <c r="K358" s="43"/>
    </row>
    <row r="359" spans="1:11" x14ac:dyDescent="0.25">
      <c r="J359" s="43"/>
    </row>
    <row r="362" spans="1:11" ht="15.75" thickBot="1" x14ac:dyDescent="0.3"/>
    <row r="363" spans="1:11" ht="15.75" thickBot="1" x14ac:dyDescent="0.3">
      <c r="F363" s="64" t="s">
        <v>190</v>
      </c>
      <c r="G363" s="65"/>
      <c r="H363" s="67">
        <f>G276+G303+H331+H356</f>
        <v>1074.2378999999999</v>
      </c>
    </row>
  </sheetData>
  <mergeCells count="17">
    <mergeCell ref="E220:F220"/>
    <mergeCell ref="C2:D2"/>
    <mergeCell ref="E17:F17"/>
    <mergeCell ref="C23:D23"/>
    <mergeCell ref="E50:F50"/>
    <mergeCell ref="C54:D54"/>
    <mergeCell ref="E65:F65"/>
    <mergeCell ref="A70:H70"/>
    <mergeCell ref="C80:D80"/>
    <mergeCell ref="E101:F101"/>
    <mergeCell ref="E132:F132"/>
    <mergeCell ref="E160:F160"/>
    <mergeCell ref="E246:F246"/>
    <mergeCell ref="C256:D256"/>
    <mergeCell ref="E276:F276"/>
    <mergeCell ref="C279:D279"/>
    <mergeCell ref="E303:F3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PIDO FIRME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2017-01-24T19:24:44Z</dcterms:modified>
</cp:coreProperties>
</file>