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2504" windowHeight="7752"/>
  </bookViews>
  <sheets>
    <sheet name="Mantto Vehícular" sheetId="1" r:id="rId1"/>
    <sheet name="Inspecciones" sheetId="27" r:id="rId2"/>
    <sheet name="Servicios preventivos" sheetId="28" r:id="rId3"/>
    <sheet name="Ordenes de trabajo cumplidas" sheetId="29" r:id="rId4"/>
    <sheet name="Rep. taller externo" sheetId="30" r:id="rId5"/>
    <sheet name="Bajas" sheetId="31" r:id="rId6"/>
    <sheet name="Capacitaciones" sheetId="32" r:id="rId7"/>
  </sheets>
  <definedNames>
    <definedName name="_xlnm.Print_Area" localSheetId="0">'Mantto Vehícular'!$C$4:$P$14</definedName>
  </definedNames>
  <calcPr calcId="144525"/>
</workbook>
</file>

<file path=xl/calcChain.xml><?xml version="1.0" encoding="utf-8"?>
<calcChain xmlns="http://schemas.openxmlformats.org/spreadsheetml/2006/main">
  <c r="H18" i="27" l="1"/>
  <c r="H19" i="27"/>
  <c r="E23" i="31" l="1"/>
  <c r="I8" i="31" s="1"/>
  <c r="I20" i="31" s="1"/>
  <c r="L13" i="1" s="1"/>
  <c r="E23" i="30"/>
  <c r="E24" i="29"/>
  <c r="I20" i="30" l="1"/>
  <c r="L12" i="1" s="1"/>
  <c r="E23" i="28"/>
  <c r="E28" i="27"/>
  <c r="H20" i="29" l="1"/>
  <c r="L11" i="1" s="1"/>
  <c r="N11" i="1" s="1"/>
  <c r="O11" i="1" s="1"/>
  <c r="H20" i="27"/>
  <c r="L9" i="1" s="1"/>
  <c r="M12" i="1"/>
  <c r="N12" i="1"/>
  <c r="P12" i="1" s="1"/>
  <c r="M14" i="1"/>
  <c r="M13" i="1"/>
  <c r="N14" i="1"/>
  <c r="O14" i="1" s="1"/>
  <c r="N13" i="1"/>
  <c r="P13" i="1" s="1"/>
  <c r="C12" i="1"/>
  <c r="M11" i="1" l="1"/>
  <c r="H20" i="28"/>
  <c r="L10" i="1" s="1"/>
  <c r="M10" i="1" s="1"/>
  <c r="M9" i="1"/>
  <c r="N9" i="1"/>
  <c r="O9" i="1" s="1"/>
  <c r="C14" i="1"/>
  <c r="P14" i="1"/>
  <c r="C13" i="1"/>
  <c r="O13" i="1"/>
  <c r="C11" i="1"/>
  <c r="P11" i="1"/>
  <c r="O12" i="1"/>
  <c r="N10" i="1" l="1"/>
  <c r="P10" i="1" s="1"/>
  <c r="P9" i="1"/>
  <c r="C9" i="1"/>
  <c r="C10" i="1" l="1"/>
  <c r="O10" i="1"/>
</calcChain>
</file>

<file path=xl/sharedStrings.xml><?xml version="1.0" encoding="utf-8"?>
<sst xmlns="http://schemas.openxmlformats.org/spreadsheetml/2006/main" count="277" uniqueCount="116">
  <si>
    <t>Meta</t>
  </si>
  <si>
    <t>Realizado</t>
  </si>
  <si>
    <t>Indicador</t>
  </si>
  <si>
    <t>Pendientes</t>
  </si>
  <si>
    <t>Avance</t>
  </si>
  <si>
    <t>Semáforo</t>
  </si>
  <si>
    <t>Sentido</t>
  </si>
  <si>
    <t xml:space="preserve">Porcentaje </t>
  </si>
  <si>
    <t>Cantidad</t>
  </si>
  <si>
    <t>Base</t>
  </si>
  <si>
    <t>Tablero de Control de Indicadores</t>
  </si>
  <si>
    <t>Presidente</t>
  </si>
  <si>
    <t>Operativo</t>
  </si>
  <si>
    <t>Director</t>
  </si>
  <si>
    <t>Coordinación</t>
  </si>
  <si>
    <t>Jefatura de Gabinete</t>
  </si>
  <si>
    <t>Unidad de</t>
  </si>
  <si>
    <t>Medida</t>
  </si>
  <si>
    <t xml:space="preserve">Cantidad </t>
  </si>
  <si>
    <t>%</t>
  </si>
  <si>
    <t>Fecha</t>
  </si>
  <si>
    <t>Porcentaje</t>
  </si>
  <si>
    <t>Total</t>
  </si>
  <si>
    <t>Dependencia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</si>
  <si>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</si>
  <si>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</si>
  <si>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</si>
  <si>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</si>
  <si>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</si>
  <si>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</si>
  <si>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</si>
  <si>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</si>
  <si>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</si>
  <si>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</si>
  <si>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</si>
  <si>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</si>
  <si>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</t>
  </si>
  <si>
    <t>Vehículo</t>
  </si>
  <si>
    <t xml:space="preserve"> </t>
  </si>
  <si>
    <t>Dependencia Responsable</t>
  </si>
  <si>
    <t>Sentido del Indicador</t>
  </si>
  <si>
    <t>Ascendente</t>
  </si>
  <si>
    <t>Descendente</t>
  </si>
  <si>
    <t>Ordenes de trabajo cumplidas</t>
  </si>
  <si>
    <t xml:space="preserve">Servicios preventivos realizados </t>
  </si>
  <si>
    <t>Unidades del parque vehicular diagnosticados para dar de baja</t>
  </si>
  <si>
    <t>No Eco</t>
  </si>
  <si>
    <t>No. Inspecciones</t>
  </si>
  <si>
    <t>Jefatura de Mantenimiento Vehicular y Maquinaria</t>
  </si>
  <si>
    <t>Servicios Preventivos Realizados al Parque Vehicular</t>
  </si>
  <si>
    <t>Inspección de evaluación del parque vehicular</t>
  </si>
  <si>
    <t>Jefatura de Mtto. Vehicular</t>
  </si>
  <si>
    <t>Servicios de reparación enviados a taller externo</t>
  </si>
  <si>
    <t>Inspecciones Realizadas a Unidades del Parque Vehicular</t>
  </si>
  <si>
    <t>Bitácora</t>
  </si>
  <si>
    <t>Servidores públicos capacitados para presentar inspecciones cotidianas a vehículos del municipio</t>
  </si>
  <si>
    <t>Ocotlán Sustentable</t>
  </si>
  <si>
    <t>TOTAL</t>
  </si>
  <si>
    <t>Diagnostico</t>
  </si>
  <si>
    <t>Agua Potable</t>
  </si>
  <si>
    <t>Aseo Público</t>
  </si>
  <si>
    <t>Camioneta</t>
  </si>
  <si>
    <t>Seguridad Pública</t>
  </si>
  <si>
    <t>TOTAL DE TRAMITES REALIZADOS ABRIL</t>
  </si>
  <si>
    <t>Bomberos</t>
  </si>
  <si>
    <t>Camión</t>
  </si>
  <si>
    <t>Patrulla</t>
  </si>
  <si>
    <t>Vactor</t>
  </si>
  <si>
    <t>AP-06</t>
  </si>
  <si>
    <t>Sentra</t>
  </si>
  <si>
    <t>OCTUBRE</t>
  </si>
  <si>
    <t>AP-12</t>
  </si>
  <si>
    <t>Silverado</t>
  </si>
  <si>
    <t>Servicios Públicos</t>
  </si>
  <si>
    <t>Motoconfor</t>
  </si>
  <si>
    <t>Desarrollo Rural</t>
  </si>
  <si>
    <t>oco-03</t>
  </si>
  <si>
    <t>A-10</t>
  </si>
  <si>
    <t>Tsuru</t>
  </si>
  <si>
    <t>Ordenamiento</t>
  </si>
  <si>
    <t>oco-62</t>
  </si>
  <si>
    <t>Pipa</t>
  </si>
  <si>
    <t>AP-15</t>
  </si>
  <si>
    <t>Comunicaciones</t>
  </si>
  <si>
    <t>Al-08</t>
  </si>
  <si>
    <t>Alumbrado Público</t>
  </si>
  <si>
    <t>Ap-01</t>
  </si>
  <si>
    <t>A-34</t>
  </si>
  <si>
    <t>AL-08</t>
  </si>
  <si>
    <t>Construcción de la C.</t>
  </si>
  <si>
    <t>Participación Ciudadana</t>
  </si>
  <si>
    <t>AP-14</t>
  </si>
  <si>
    <t>Navistar</t>
  </si>
  <si>
    <t>Programas Sociales</t>
  </si>
  <si>
    <t>Motobomba</t>
  </si>
  <si>
    <t>U-15</t>
  </si>
  <si>
    <t>Construcción de la C</t>
  </si>
  <si>
    <t>Chevy</t>
  </si>
  <si>
    <t>Camion</t>
  </si>
  <si>
    <t>A-21</t>
  </si>
  <si>
    <t>Combate</t>
  </si>
  <si>
    <t>Camiones</t>
  </si>
  <si>
    <t>Varios</t>
  </si>
  <si>
    <t>AP-07</t>
  </si>
  <si>
    <t>Parques y Jardines</t>
  </si>
  <si>
    <t>A-17</t>
  </si>
  <si>
    <t>Sondeo de Radiador</t>
  </si>
  <si>
    <t>A-22</t>
  </si>
  <si>
    <t>Reparación de eje delantero</t>
  </si>
  <si>
    <t>Ram</t>
  </si>
  <si>
    <t>U-27</t>
  </si>
  <si>
    <t>Reparación de daña en Cremallera</t>
  </si>
  <si>
    <t>Desbrozadora</t>
  </si>
  <si>
    <t>Reparación a Retractil a Desbrozadora de Guiro</t>
  </si>
  <si>
    <t>AP-05</t>
  </si>
  <si>
    <t>Scaneo y Reparación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</si>
</sst>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2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Protection="1">
      <protection locked="0"/>
    </xf>
    <xf numFmtId="0" fontId="0" fillId="0" borderId="1" xfId="0" applyBorder="1"/>
    <xf numFmtId="0" fontId="2" fillId="0" borderId="1" xfId="0" applyFont="1" applyBorder="1" applyAlignment="1">
      <alignment horizontal="center"/>
    </xf>
    <xf numFmtId="9" fontId="0" fillId="0" borderId="1" xfId="0" applyNumberFormat="1" applyFill="1" applyBorder="1" applyAlignment="1" applyProtection="1">
      <alignment vertical="center"/>
      <protection locked="0"/>
    </xf>
    <xf numFmtId="0" fontId="2" fillId="0" borderId="1" xfId="0" applyFont="1" applyBorder="1"/>
    <xf numFmtId="0" fontId="2" fillId="0" borderId="1" xfId="0" applyFont="1" applyFill="1" applyBorder="1" applyAlignment="1">
      <alignment horizontal="center"/>
    </xf>
    <xf numFmtId="2" fontId="0" fillId="0" borderId="1" xfId="2" applyNumberFormat="1" applyFont="1" applyFill="1" applyBorder="1" applyAlignment="1" applyProtection="1">
      <alignment vertical="center"/>
    </xf>
    <xf numFmtId="2" fontId="0" fillId="0" borderId="1" xfId="0" applyNumberFormat="1" applyFill="1" applyBorder="1" applyAlignment="1" applyProtection="1">
      <alignment horizontal="center" vertical="center"/>
    </xf>
    <xf numFmtId="0" fontId="0" fillId="0" borderId="0" xfId="0" applyFill="1" applyProtection="1">
      <protection locked="0"/>
    </xf>
    <xf numFmtId="0" fontId="0" fillId="0" borderId="1" xfId="0" applyFill="1" applyBorder="1" applyAlignment="1" applyProtection="1">
      <alignment vertical="center"/>
    </xf>
    <xf numFmtId="0" fontId="2" fillId="0" borderId="1" xfId="0" applyFont="1" applyFill="1" applyBorder="1"/>
    <xf numFmtId="43" fontId="0" fillId="0" borderId="1" xfId="0" applyNumberFormat="1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/>
    </xf>
    <xf numFmtId="43" fontId="0" fillId="4" borderId="1" xfId="1" applyNumberFormat="1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right" vertical="center" wrapText="1"/>
    </xf>
    <xf numFmtId="9" fontId="3" fillId="0" borderId="1" xfId="2" applyFont="1" applyFill="1" applyBorder="1" applyAlignment="1" applyProtection="1">
      <alignment horizontal="right" vertical="center" wrapText="1"/>
    </xf>
    <xf numFmtId="43" fontId="0" fillId="0" borderId="1" xfId="2" applyNumberFormat="1" applyFont="1" applyFill="1" applyBorder="1" applyAlignment="1" applyProtection="1">
      <alignment vertical="center"/>
      <protection locked="0"/>
    </xf>
    <xf numFmtId="49" fontId="3" fillId="0" borderId="1" xfId="2" applyNumberFormat="1" applyFont="1" applyFill="1" applyBorder="1" applyAlignment="1" applyProtection="1">
      <alignment horizontal="right" vertical="center" wrapText="1"/>
    </xf>
    <xf numFmtId="14" fontId="0" fillId="0" borderId="1" xfId="0" applyNumberFormat="1" applyBorder="1"/>
    <xf numFmtId="0" fontId="2" fillId="0" borderId="0" xfId="0" applyFont="1" applyBorder="1" applyAlignment="1">
      <alignment horizontal="center"/>
    </xf>
    <xf numFmtId="0" fontId="0" fillId="0" borderId="0" xfId="0" applyBorder="1"/>
    <xf numFmtId="14" fontId="0" fillId="0" borderId="0" xfId="0" applyNumberFormat="1" applyBorder="1"/>
    <xf numFmtId="0" fontId="0" fillId="0" borderId="1" xfId="0" applyBorder="1" applyAlignment="1">
      <alignment wrapText="1"/>
    </xf>
    <xf numFmtId="0" fontId="9" fillId="0" borderId="0" xfId="0" applyFont="1" applyProtection="1">
      <protection locked="0"/>
    </xf>
    <xf numFmtId="0" fontId="0" fillId="0" borderId="1" xfId="0" applyBorder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/>
    <xf numFmtId="14" fontId="0" fillId="0" borderId="1" xfId="0" applyNumberForma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16"/>
  <sheetViews>
    <sheetView showGridLines="0" tabSelected="1" topLeftCell="H1" zoomScale="90" zoomScaleNormal="90" zoomScaleSheetLayoutView="40" workbookViewId="0">
      <selection activeCell="H3" sqref="H3"/>
    </sheetView>
  </sheetViews>
  <sheetFormatPr baseColWidth="10" defaultColWidth="11.44140625" defaultRowHeight="14.4" x14ac:dyDescent="0.3"/>
  <cols>
    <col min="1" max="1" width="11.44140625" style="1"/>
    <col min="2" max="2" width="11.109375" style="1" customWidth="1"/>
    <col min="3" max="3" width="12.21875" style="1" customWidth="1"/>
    <col min="4" max="4" width="11.44140625" style="1"/>
    <col min="5" max="5" width="44.109375" style="1" customWidth="1"/>
    <col min="6" max="6" width="14.44140625" style="1" hidden="1" customWidth="1"/>
    <col min="7" max="7" width="12.5546875" style="1" hidden="1" customWidth="1"/>
    <col min="8" max="8" width="13.109375" style="1" customWidth="1"/>
    <col min="9" max="9" width="11.88671875" style="1" customWidth="1"/>
    <col min="10" max="10" width="13.88671875" style="1" bestFit="1" customWidth="1"/>
    <col min="11" max="11" width="11.44140625" style="1"/>
    <col min="12" max="12" width="12" style="1" customWidth="1"/>
    <col min="13" max="13" width="13.88671875" style="1" bestFit="1" customWidth="1"/>
    <col min="14" max="14" width="19.33203125" style="1" customWidth="1"/>
    <col min="15" max="16384" width="11.44140625" style="1"/>
  </cols>
  <sheetData>
    <row r="3" spans="2:16" ht="21" x14ac:dyDescent="0.4">
      <c r="J3" s="31" t="s">
        <v>70</v>
      </c>
    </row>
    <row r="4" spans="2:16" ht="23.25" x14ac:dyDescent="0.25">
      <c r="C4" s="45" t="s">
        <v>10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2:16" ht="33.6" x14ac:dyDescent="0.65">
      <c r="C5" s="46" t="s">
        <v>56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2:16" x14ac:dyDescent="0.3">
      <c r="C6" s="50" t="s">
        <v>11</v>
      </c>
      <c r="D6" s="50"/>
      <c r="E6" s="50"/>
      <c r="F6" s="50" t="s">
        <v>13</v>
      </c>
      <c r="G6" s="50"/>
      <c r="H6" s="50"/>
      <c r="I6" s="50"/>
      <c r="J6" s="50"/>
      <c r="K6" s="50"/>
      <c r="L6" s="13" t="s">
        <v>12</v>
      </c>
      <c r="M6" s="13" t="s">
        <v>14</v>
      </c>
      <c r="N6" s="50" t="s">
        <v>15</v>
      </c>
      <c r="O6" s="50"/>
      <c r="P6" s="50"/>
    </row>
    <row r="7" spans="2:16" x14ac:dyDescent="0.3">
      <c r="B7" s="52"/>
      <c r="C7" s="48" t="s">
        <v>18</v>
      </c>
      <c r="D7" s="17" t="s">
        <v>16</v>
      </c>
      <c r="E7" s="47" t="s">
        <v>2</v>
      </c>
      <c r="F7" s="51" t="s">
        <v>39</v>
      </c>
      <c r="G7" s="51" t="s">
        <v>40</v>
      </c>
      <c r="H7" s="47" t="s">
        <v>9</v>
      </c>
      <c r="I7" s="47"/>
      <c r="J7" s="49" t="s">
        <v>0</v>
      </c>
      <c r="K7" s="49"/>
      <c r="L7" s="47" t="s">
        <v>1</v>
      </c>
      <c r="M7" s="47" t="s">
        <v>3</v>
      </c>
      <c r="N7" s="47" t="s">
        <v>4</v>
      </c>
      <c r="O7" s="47" t="s">
        <v>5</v>
      </c>
      <c r="P7" s="47" t="s">
        <v>6</v>
      </c>
    </row>
    <row r="8" spans="2:16" x14ac:dyDescent="0.3">
      <c r="B8" s="52"/>
      <c r="C8" s="48"/>
      <c r="D8" s="17" t="s">
        <v>17</v>
      </c>
      <c r="E8" s="47"/>
      <c r="F8" s="51"/>
      <c r="G8" s="51"/>
      <c r="H8" s="14" t="s">
        <v>8</v>
      </c>
      <c r="I8" s="14" t="s">
        <v>21</v>
      </c>
      <c r="J8" s="15" t="s">
        <v>8</v>
      </c>
      <c r="K8" s="15" t="s">
        <v>7</v>
      </c>
      <c r="L8" s="47"/>
      <c r="M8" s="47"/>
      <c r="N8" s="47"/>
      <c r="O8" s="47"/>
      <c r="P8" s="47"/>
    </row>
    <row r="9" spans="2:16" s="9" customFormat="1" ht="26.1" customHeight="1" x14ac:dyDescent="0.3">
      <c r="C9" s="18">
        <f>N9</f>
        <v>80.729166666666657</v>
      </c>
      <c r="D9" s="19" t="s">
        <v>19</v>
      </c>
      <c r="E9" s="20" t="s">
        <v>50</v>
      </c>
      <c r="F9" s="21" t="s">
        <v>51</v>
      </c>
      <c r="G9" s="20" t="s">
        <v>41</v>
      </c>
      <c r="H9" s="22">
        <v>160</v>
      </c>
      <c r="I9" s="23">
        <v>0</v>
      </c>
      <c r="J9" s="10">
        <v>192</v>
      </c>
      <c r="K9" s="4">
        <v>1</v>
      </c>
      <c r="L9" s="16">
        <f>+Inspecciones!H20</f>
        <v>155</v>
      </c>
      <c r="M9" s="12">
        <f t="shared" ref="M9:M14" si="0">+J9-L9</f>
        <v>37</v>
      </c>
      <c r="N9" s="7">
        <f>100*(L9/J9)</f>
        <v>80.729166666666657</v>
      </c>
      <c r="O9" s="8">
        <f>N9</f>
        <v>80.729166666666657</v>
      </c>
      <c r="P9" s="24">
        <f>N9</f>
        <v>80.729166666666657</v>
      </c>
    </row>
    <row r="10" spans="2:16" s="9" customFormat="1" ht="26.1" customHeight="1" x14ac:dyDescent="0.3">
      <c r="B10" s="9" t="s">
        <v>38</v>
      </c>
      <c r="C10" s="18">
        <f t="shared" ref="C10:C14" si="1">N10</f>
        <v>62.5</v>
      </c>
      <c r="D10" s="19" t="s">
        <v>19</v>
      </c>
      <c r="E10" s="20" t="s">
        <v>44</v>
      </c>
      <c r="F10" s="21" t="s">
        <v>51</v>
      </c>
      <c r="G10" s="20" t="s">
        <v>41</v>
      </c>
      <c r="H10" s="22">
        <v>85</v>
      </c>
      <c r="I10" s="23">
        <v>0.71</v>
      </c>
      <c r="J10" s="10">
        <v>96</v>
      </c>
      <c r="K10" s="4">
        <v>1</v>
      </c>
      <c r="L10" s="16">
        <f>+'Servicios preventivos'!H20</f>
        <v>60</v>
      </c>
      <c r="M10" s="12">
        <f t="shared" si="0"/>
        <v>36</v>
      </c>
      <c r="N10" s="7">
        <f t="shared" ref="N10:N14" si="2">100*(L10/J10)</f>
        <v>62.5</v>
      </c>
      <c r="O10" s="8">
        <f t="shared" ref="O10:O14" si="3">N10</f>
        <v>62.5</v>
      </c>
      <c r="P10" s="24">
        <f t="shared" ref="P10:P14" si="4">N10</f>
        <v>62.5</v>
      </c>
    </row>
    <row r="11" spans="2:16" s="9" customFormat="1" ht="26.1" customHeight="1" x14ac:dyDescent="0.3">
      <c r="C11" s="18">
        <f t="shared" si="1"/>
        <v>118.33333333333333</v>
      </c>
      <c r="D11" s="19" t="s">
        <v>19</v>
      </c>
      <c r="E11" s="20" t="s">
        <v>43</v>
      </c>
      <c r="F11" s="21" t="s">
        <v>51</v>
      </c>
      <c r="G11" s="20" t="s">
        <v>41</v>
      </c>
      <c r="H11" s="22">
        <v>83</v>
      </c>
      <c r="I11" s="23">
        <v>0</v>
      </c>
      <c r="J11" s="10">
        <v>120</v>
      </c>
      <c r="K11" s="4">
        <v>1</v>
      </c>
      <c r="L11" s="16">
        <f>+'Ordenes de trabajo cumplidas'!H20</f>
        <v>142</v>
      </c>
      <c r="M11" s="12">
        <f t="shared" si="0"/>
        <v>-22</v>
      </c>
      <c r="N11" s="7">
        <f t="shared" si="2"/>
        <v>118.33333333333333</v>
      </c>
      <c r="O11" s="8">
        <f t="shared" si="3"/>
        <v>118.33333333333333</v>
      </c>
      <c r="P11" s="24">
        <f t="shared" si="4"/>
        <v>118.33333333333333</v>
      </c>
    </row>
    <row r="12" spans="2:16" s="9" customFormat="1" ht="26.1" customHeight="1" x14ac:dyDescent="0.3">
      <c r="C12" s="18" t="e">
        <f>#REF!</f>
        <v>#REF!</v>
      </c>
      <c r="D12" s="19" t="s">
        <v>19</v>
      </c>
      <c r="E12" s="20" t="s">
        <v>52</v>
      </c>
      <c r="F12" s="21" t="s">
        <v>51</v>
      </c>
      <c r="G12" s="20" t="s">
        <v>42</v>
      </c>
      <c r="H12" s="22">
        <v>42</v>
      </c>
      <c r="I12" s="25">
        <v>100</v>
      </c>
      <c r="J12" s="10">
        <v>35</v>
      </c>
      <c r="K12" s="4">
        <v>0.66659999999999997</v>
      </c>
      <c r="L12" s="16">
        <f>+'Rep. taller externo'!I20</f>
        <v>61</v>
      </c>
      <c r="M12" s="12">
        <f t="shared" si="0"/>
        <v>-26</v>
      </c>
      <c r="N12" s="7">
        <f>100*(L12/H12)-(100)</f>
        <v>45.238095238095241</v>
      </c>
      <c r="O12" s="8">
        <f t="shared" ref="O12" si="5">N12</f>
        <v>45.238095238095241</v>
      </c>
      <c r="P12" s="24">
        <f t="shared" ref="P12" si="6">N12</f>
        <v>45.238095238095241</v>
      </c>
    </row>
    <row r="13" spans="2:16" s="9" customFormat="1" ht="26.1" customHeight="1" x14ac:dyDescent="0.3">
      <c r="C13" s="18">
        <f t="shared" si="1"/>
        <v>4.5454545454545459</v>
      </c>
      <c r="D13" s="19" t="s">
        <v>19</v>
      </c>
      <c r="E13" s="20" t="s">
        <v>45</v>
      </c>
      <c r="F13" s="21" t="s">
        <v>51</v>
      </c>
      <c r="G13" s="20" t="s">
        <v>41</v>
      </c>
      <c r="H13" s="22">
        <v>0</v>
      </c>
      <c r="I13" s="23">
        <v>0.4</v>
      </c>
      <c r="J13" s="10">
        <v>22</v>
      </c>
      <c r="K13" s="4">
        <v>1</v>
      </c>
      <c r="L13" s="16">
        <f>+Bajas!I20</f>
        <v>1</v>
      </c>
      <c r="M13" s="12">
        <f t="shared" si="0"/>
        <v>21</v>
      </c>
      <c r="N13" s="7">
        <f t="shared" si="2"/>
        <v>4.5454545454545459</v>
      </c>
      <c r="O13" s="8">
        <f t="shared" si="3"/>
        <v>4.5454545454545459</v>
      </c>
      <c r="P13" s="24">
        <f t="shared" si="4"/>
        <v>4.5454545454545459</v>
      </c>
    </row>
    <row r="14" spans="2:16" s="9" customFormat="1" ht="26.1" customHeight="1" x14ac:dyDescent="0.3">
      <c r="C14" s="18">
        <f t="shared" si="1"/>
        <v>0</v>
      </c>
      <c r="D14" s="19" t="s">
        <v>19</v>
      </c>
      <c r="E14" s="21" t="s">
        <v>55</v>
      </c>
      <c r="F14" s="21" t="s">
        <v>51</v>
      </c>
      <c r="G14" s="20" t="s">
        <v>41</v>
      </c>
      <c r="H14" s="22">
        <v>0</v>
      </c>
      <c r="I14" s="23">
        <v>0</v>
      </c>
      <c r="J14" s="10">
        <v>90</v>
      </c>
      <c r="K14" s="4">
        <v>1</v>
      </c>
      <c r="L14" s="16">
        <v>0</v>
      </c>
      <c r="M14" s="12">
        <f t="shared" si="0"/>
        <v>90</v>
      </c>
      <c r="N14" s="7">
        <f t="shared" si="2"/>
        <v>0</v>
      </c>
      <c r="O14" s="8">
        <f t="shared" si="3"/>
        <v>0</v>
      </c>
      <c r="P14" s="24">
        <f t="shared" si="4"/>
        <v>0</v>
      </c>
    </row>
    <row r="15" spans="2:16" s="9" customFormat="1" x14ac:dyDescent="0.3">
      <c r="G15" s="9" t="s">
        <v>38</v>
      </c>
    </row>
    <row r="16" spans="2:16" x14ac:dyDescent="0.3">
      <c r="I16" s="1" t="s">
        <v>38</v>
      </c>
    </row>
  </sheetData>
  <sortState ref="D54:E58">
    <sortCondition ref="D54"/>
  </sortState>
  <mergeCells count="17">
    <mergeCell ref="B7:B8"/>
    <mergeCell ref="C4:P4"/>
    <mergeCell ref="C5:P5"/>
    <mergeCell ref="P7:P8"/>
    <mergeCell ref="H7:I7"/>
    <mergeCell ref="C7:C8"/>
    <mergeCell ref="J7:K7"/>
    <mergeCell ref="E7:E8"/>
    <mergeCell ref="L7:L8"/>
    <mergeCell ref="M7:M8"/>
    <mergeCell ref="N7:N8"/>
    <mergeCell ref="O7:O8"/>
    <mergeCell ref="C6:E6"/>
    <mergeCell ref="N6:P6"/>
    <mergeCell ref="F7:F8"/>
    <mergeCell ref="F6:K6"/>
    <mergeCell ref="G7:G8"/>
  </mergeCells>
  <conditionalFormatting sqref="N9">
    <cfRule type="dataBar" priority="51">
      <dataBar>
        <cfvo type="num" val="0"/>
        <cfvo type="num" val="100"/>
        <color theme="5"/>
      </dataBar>
      <extLst>
        <ext xmlns:x14="http://schemas.microsoft.com/office/spreadsheetml/2009/9/main" uri="{B025F937-C7B1-47D3-B67F-A62EFF666E3E}">
          <x14:id>{768E4012-133F-4DB9-AA36-646E4E1207BF}</x14:id>
        </ext>
      </extLst>
    </cfRule>
  </conditionalFormatting>
  <conditionalFormatting sqref="N9">
    <cfRule type="dataBar" priority="52">
      <dataBar>
        <cfvo type="min"/>
        <cfvo type="max"/>
        <color theme="9"/>
      </dataBar>
      <extLst>
        <ext xmlns:x14="http://schemas.microsoft.com/office/spreadsheetml/2009/9/main" uri="{B025F937-C7B1-47D3-B67F-A62EFF666E3E}">
          <x14:id>{EA695E3D-9CDC-4451-8551-40E98FA62586}</x14:id>
        </ext>
      </extLst>
    </cfRule>
    <cfRule type="dataBar" priority="53">
      <dataBar>
        <cfvo type="num" val="0"/>
        <cfvo type="num" val="100"/>
        <color rgb="FF63C384"/>
      </dataBar>
      <extLst>
        <ext xmlns:x14="http://schemas.microsoft.com/office/spreadsheetml/2009/9/main" uri="{B025F937-C7B1-47D3-B67F-A62EFF666E3E}">
          <x14:id>{3DA1A67E-8557-4DA5-A6EF-54EF0405A314}</x14:id>
        </ext>
      </extLst>
    </cfRule>
  </conditionalFormatting>
  <conditionalFormatting sqref="P9">
    <cfRule type="iconSet" priority="49">
      <iconSet iconSet="5Arrows">
        <cfvo type="percent" val="0"/>
        <cfvo type="num" val="30"/>
        <cfvo type="num" val="35"/>
        <cfvo type="num" val="40"/>
        <cfvo type="num" val="49.25"/>
      </iconSet>
    </cfRule>
    <cfRule type="iconSet" priority="50">
      <iconSet iconSet="3Arrows">
        <cfvo type="percent" val="0"/>
        <cfvo type="percent" val="33"/>
        <cfvo type="percent" val="67"/>
      </iconSet>
    </cfRule>
  </conditionalFormatting>
  <conditionalFormatting sqref="N10:N11 N13:N14">
    <cfRule type="dataBar" priority="45">
      <dataBar>
        <cfvo type="num" val="0"/>
        <cfvo type="num" val="100"/>
        <color theme="5"/>
      </dataBar>
      <extLst>
        <ext xmlns:x14="http://schemas.microsoft.com/office/spreadsheetml/2009/9/main" uri="{B025F937-C7B1-47D3-B67F-A62EFF666E3E}">
          <x14:id>{B21A5CC0-CDD7-4CC4-B939-48FE90BCA3C9}</x14:id>
        </ext>
      </extLst>
    </cfRule>
  </conditionalFormatting>
  <conditionalFormatting sqref="N13:N14 N10:N11">
    <cfRule type="dataBar" priority="46">
      <dataBar>
        <cfvo type="min"/>
        <cfvo type="max"/>
        <color theme="9"/>
      </dataBar>
      <extLst>
        <ext xmlns:x14="http://schemas.microsoft.com/office/spreadsheetml/2009/9/main" uri="{B025F937-C7B1-47D3-B67F-A62EFF666E3E}">
          <x14:id>{B8FB37CD-2F8E-4281-8663-485A8FBE815A}</x14:id>
        </ext>
      </extLst>
    </cfRule>
    <cfRule type="dataBar" priority="47">
      <dataBar>
        <cfvo type="num" val="0"/>
        <cfvo type="num" val="100"/>
        <color rgb="FF63C384"/>
      </dataBar>
      <extLst>
        <ext xmlns:x14="http://schemas.microsoft.com/office/spreadsheetml/2009/9/main" uri="{B025F937-C7B1-47D3-B67F-A62EFF666E3E}">
          <x14:id>{8B699E40-07ED-4D9E-BA8E-ACD6110D5497}</x14:id>
        </ext>
      </extLst>
    </cfRule>
  </conditionalFormatting>
  <conditionalFormatting sqref="P13:P14 P10:P11">
    <cfRule type="iconSet" priority="43">
      <iconSet iconSet="5Arrows">
        <cfvo type="percent" val="0"/>
        <cfvo type="num" val="30"/>
        <cfvo type="num" val="35"/>
        <cfvo type="num" val="40"/>
        <cfvo type="num" val="49.25"/>
      </iconSet>
    </cfRule>
    <cfRule type="iconSet" priority="44">
      <iconSet iconSet="3Arrows">
        <cfvo type="percent" val="0"/>
        <cfvo type="percent" val="33"/>
        <cfvo type="percent" val="67"/>
      </iconSet>
    </cfRule>
  </conditionalFormatting>
  <conditionalFormatting sqref="P12">
    <cfRule type="iconSet" priority="4">
      <iconSet iconSet="5Arrows">
        <cfvo type="percent" val="0"/>
        <cfvo type="num" val="30"/>
        <cfvo type="num" val="35"/>
        <cfvo type="num" val="40"/>
        <cfvo type="num" val="49.25"/>
      </iconSet>
    </cfRule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N12">
    <cfRule type="dataBar" priority="1">
      <dataBar>
        <cfvo type="num" val="0"/>
        <cfvo type="num" val="-100"/>
        <color theme="5"/>
      </dataBar>
      <extLst>
        <ext xmlns:x14="http://schemas.microsoft.com/office/spreadsheetml/2009/9/main" uri="{B025F937-C7B1-47D3-B67F-A62EFF666E3E}">
          <x14:id>{9E286377-4A4B-4818-AF05-58B61BB766D1}</x14:id>
        </ext>
      </extLst>
    </cfRule>
  </conditionalFormatting>
  <conditionalFormatting sqref="N12">
    <cfRule type="dataBar" priority="2">
      <dataBar>
        <cfvo type="min"/>
        <cfvo type="max"/>
        <color theme="9"/>
      </dataBar>
      <extLst>
        <ext xmlns:x14="http://schemas.microsoft.com/office/spreadsheetml/2009/9/main" uri="{B025F937-C7B1-47D3-B67F-A62EFF666E3E}">
          <x14:id>{144D2711-D789-4E8B-82F8-102C2CFB05F2}</x14:id>
        </ext>
      </extLst>
    </cfRule>
    <cfRule type="dataBar" priority="3">
      <dataBar>
        <cfvo type="num" val="0"/>
        <cfvo type="num" val="100"/>
        <color rgb="FF63C384"/>
      </dataBar>
      <extLst>
        <ext xmlns:x14="http://schemas.microsoft.com/office/spreadsheetml/2009/9/main" uri="{B025F937-C7B1-47D3-B67F-A62EFF666E3E}">
          <x14:id>{EEFE664E-E8E3-41E2-853D-2EE65DCB07F1}</x14:id>
        </ext>
      </extLst>
    </cfRule>
  </conditionalFormatting>
  <pageMargins left="0.70866141732283461" right="0.70866141732283461" top="0.74803149606299213" bottom="0.74803149606299213" header="0.31496062992125984" footer="0.31496062992125984"/>
  <pageSetup scale="55" orientation="landscape" r:id="rId1"/>
  <ignoredErrors>
    <ignoredError sqref="N12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68E4012-133F-4DB9-AA36-646E4E1207BF}">
            <x14:dataBar minLength="0" maxLength="10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N9</xm:sqref>
        </x14:conditionalFormatting>
        <x14:conditionalFormatting xmlns:xm="http://schemas.microsoft.com/office/excel/2006/main">
          <x14:cfRule type="dataBar" id="{EA695E3D-9CDC-4451-8551-40E98FA6258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DA1A67E-8557-4DA5-A6EF-54EF0405A314}">
            <x14:dataBar minLength="0" maxLength="100" border="1" negativeBarBorderColorSameAsPositive="0">
              <x14:cfvo type="num">
                <xm:f>0</xm:f>
              </x14:cfvo>
              <x14:cfvo type="num">
                <xm:f>100</xm:f>
              </x14:cfvo>
              <x14:borderColor rgb="FF63C384"/>
              <x14:negativeFillColor rgb="FFFF0000"/>
              <x14:negativeBorderColor rgb="FFFF0000"/>
              <x14:axisColor rgb="FF000000"/>
            </x14:dataBar>
          </x14:cfRule>
          <xm:sqref>N9</xm:sqref>
        </x14:conditionalFormatting>
        <x14:conditionalFormatting xmlns:xm="http://schemas.microsoft.com/office/excel/2006/main">
          <x14:cfRule type="dataBar" id="{B21A5CC0-CDD7-4CC4-B939-48FE90BCA3C9}">
            <x14:dataBar minLength="0" maxLength="10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N10:N11 N13:N14</xm:sqref>
        </x14:conditionalFormatting>
        <x14:conditionalFormatting xmlns:xm="http://schemas.microsoft.com/office/excel/2006/main">
          <x14:cfRule type="dataBar" id="{B8FB37CD-2F8E-4281-8663-485A8FBE815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B699E40-07ED-4D9E-BA8E-ACD6110D5497}">
            <x14:dataBar minLength="0" maxLength="100" border="1" negativeBarBorderColorSameAsPositive="0">
              <x14:cfvo type="num">
                <xm:f>0</xm:f>
              </x14:cfvo>
              <x14:cfvo type="num">
                <xm:f>100</xm:f>
              </x14:cfvo>
              <x14:borderColor rgb="FF63C384"/>
              <x14:negativeFillColor rgb="FFFF0000"/>
              <x14:negativeBorderColor rgb="FFFF0000"/>
              <x14:axisColor rgb="FF000000"/>
            </x14:dataBar>
          </x14:cfRule>
          <xm:sqref>N13:N14 N10:N11</xm:sqref>
        </x14:conditionalFormatting>
        <x14:conditionalFormatting xmlns:xm="http://schemas.microsoft.com/office/excel/2006/main">
          <x14:cfRule type="dataBar" id="{9E286377-4A4B-4818-AF05-58B61BB766D1}">
            <x14:dataBar minLength="0" maxLength="100">
              <x14:cfvo type="num">
                <xm:f>0</xm:f>
              </x14:cfvo>
              <x14:cfvo type="num">
                <xm:f>-100</xm:f>
              </x14:cfvo>
              <x14:negativeFillColor rgb="FFFF0000"/>
              <x14:axisColor rgb="FF000000"/>
            </x14:dataBar>
          </x14:cfRule>
          <xm:sqref>N12</xm:sqref>
        </x14:conditionalFormatting>
        <x14:conditionalFormatting xmlns:xm="http://schemas.microsoft.com/office/excel/2006/main">
          <x14:cfRule type="dataBar" id="{144D2711-D789-4E8B-82F8-102C2CFB05F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EFE664E-E8E3-41E2-853D-2EE65DCB07F1}">
            <x14:dataBar minLength="0" maxLength="100" border="1" negativeBarBorderColorSameAsPositive="0">
              <x14:cfvo type="num">
                <xm:f>0</xm:f>
              </x14:cfvo>
              <x14:cfvo type="num">
                <xm:f>100</xm:f>
              </x14:cfvo>
              <x14:borderColor rgb="FF63C384"/>
              <x14:negativeFillColor rgb="FFFF0000"/>
              <x14:negativeBorderColor rgb="FFFF0000"/>
              <x14:axisColor rgb="FF000000"/>
            </x14:dataBar>
          </x14:cfRule>
          <xm:sqref>N12</xm:sqref>
        </x14:conditionalFormatting>
        <x14:conditionalFormatting xmlns:xm="http://schemas.microsoft.com/office/excel/2006/main">
          <x14:cfRule type="iconSet" priority="54" id="{5F84A61B-1B54-4034-8621-9326FF42C14D}">
            <x14:iconSet showValue="0" custom="1">
              <x14:cfvo type="percent">
                <xm:f>0</xm:f>
              </x14:cfvo>
              <x14:cfvo type="num">
                <xm:f>35</xm:f>
              </x14:cfvo>
              <x14:cfvo type="num">
                <xm:f>70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O9</xm:sqref>
        </x14:conditionalFormatting>
        <x14:conditionalFormatting xmlns:xm="http://schemas.microsoft.com/office/excel/2006/main">
          <x14:cfRule type="iconSet" priority="48" id="{420DAC93-3C3C-4BA0-889C-352435DC9037}">
            <x14:iconSet showValue="0" custom="1">
              <x14:cfvo type="percent">
                <xm:f>0</xm:f>
              </x14:cfvo>
              <x14:cfvo type="num">
                <xm:f>35</xm:f>
              </x14:cfvo>
              <x14:cfvo type="num">
                <xm:f>70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O13:O14 O10:O11</xm:sqref>
        </x14:conditionalFormatting>
        <x14:conditionalFormatting xmlns:xm="http://schemas.microsoft.com/office/excel/2006/main">
          <x14:cfRule type="iconSet" priority="9" id="{DD04F2C1-8F62-4341-8BFB-E4213037D061}">
            <x14:iconSet showValue="0" custom="1">
              <x14:cfvo type="percent">
                <xm:f>0</xm:f>
              </x14:cfvo>
              <x14:cfvo type="num">
                <xm:f>35</xm:f>
              </x14:cfvo>
              <x14:cfvo type="num">
                <xm:f>70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O12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8"/>
  <sheetViews>
    <sheetView topLeftCell="A7" workbookViewId="0">
      <selection activeCell="H18" sqref="H18"/>
    </sheetView>
  </sheetViews>
  <sheetFormatPr baseColWidth="10" defaultRowHeight="14.4" x14ac:dyDescent="0.3"/>
  <cols>
    <col min="4" max="4" width="11.5546875" style="44"/>
    <col min="5" max="5" width="20.109375" customWidth="1"/>
    <col min="8" max="8" width="12.44140625" customWidth="1"/>
  </cols>
  <sheetData>
    <row r="2" spans="2:8" ht="18.75" x14ac:dyDescent="0.3">
      <c r="B2" s="56" t="s">
        <v>48</v>
      </c>
      <c r="C2" s="56"/>
      <c r="D2" s="56"/>
      <c r="E2" s="56"/>
      <c r="F2" s="56"/>
      <c r="G2" s="56"/>
      <c r="H2" s="56"/>
    </row>
    <row r="3" spans="2:8" ht="15" x14ac:dyDescent="0.25">
      <c r="B3" s="55" t="s">
        <v>53</v>
      </c>
      <c r="C3" s="55"/>
      <c r="D3" s="55"/>
      <c r="E3" s="55"/>
      <c r="F3" s="55"/>
      <c r="G3" s="55"/>
      <c r="H3" s="55"/>
    </row>
    <row r="4" spans="2:8" x14ac:dyDescent="0.3">
      <c r="B4" s="55" t="s">
        <v>54</v>
      </c>
      <c r="C4" s="55"/>
      <c r="D4" s="55"/>
      <c r="E4" s="55"/>
      <c r="F4" s="55"/>
      <c r="G4" s="55"/>
      <c r="H4" s="55"/>
    </row>
    <row r="6" spans="2:8" x14ac:dyDescent="0.3">
      <c r="B6" s="3" t="s">
        <v>20</v>
      </c>
      <c r="C6" s="3" t="s">
        <v>37</v>
      </c>
      <c r="D6" s="3" t="s">
        <v>46</v>
      </c>
      <c r="E6" s="3" t="s">
        <v>23</v>
      </c>
      <c r="G6" s="53" t="s">
        <v>36</v>
      </c>
      <c r="H6" s="54" t="s">
        <v>47</v>
      </c>
    </row>
    <row r="7" spans="2:8" x14ac:dyDescent="0.3">
      <c r="B7" s="26">
        <v>44105</v>
      </c>
      <c r="C7" s="2" t="s">
        <v>65</v>
      </c>
      <c r="D7" s="41" t="s">
        <v>71</v>
      </c>
      <c r="E7" s="2" t="s">
        <v>60</v>
      </c>
      <c r="G7" s="53"/>
      <c r="H7" s="54"/>
    </row>
    <row r="8" spans="2:8" x14ac:dyDescent="0.3">
      <c r="B8" s="26">
        <v>44109</v>
      </c>
      <c r="C8" s="2" t="s">
        <v>72</v>
      </c>
      <c r="D8" s="41">
        <v>1</v>
      </c>
      <c r="E8" s="2" t="s">
        <v>73</v>
      </c>
      <c r="G8" s="11" t="s">
        <v>24</v>
      </c>
      <c r="H8" s="2">
        <v>13</v>
      </c>
    </row>
    <row r="9" spans="2:8" x14ac:dyDescent="0.3">
      <c r="B9" s="26">
        <v>44109</v>
      </c>
      <c r="C9" s="2" t="s">
        <v>74</v>
      </c>
      <c r="D9" s="41">
        <v>2</v>
      </c>
      <c r="E9" s="2" t="s">
        <v>75</v>
      </c>
      <c r="G9" s="2" t="s">
        <v>25</v>
      </c>
      <c r="H9" s="2">
        <v>10</v>
      </c>
    </row>
    <row r="10" spans="2:8" x14ac:dyDescent="0.3">
      <c r="B10" s="26">
        <v>44109</v>
      </c>
      <c r="C10" s="2" t="s">
        <v>66</v>
      </c>
      <c r="D10" s="41" t="s">
        <v>76</v>
      </c>
      <c r="E10" s="2" t="s">
        <v>62</v>
      </c>
      <c r="G10" s="11" t="s">
        <v>26</v>
      </c>
      <c r="H10" s="2">
        <v>8</v>
      </c>
    </row>
    <row r="11" spans="2:8" x14ac:dyDescent="0.3">
      <c r="B11" s="26">
        <v>44110</v>
      </c>
      <c r="C11" s="26" t="s">
        <v>65</v>
      </c>
      <c r="D11" s="41" t="s">
        <v>77</v>
      </c>
      <c r="E11" s="2" t="s">
        <v>60</v>
      </c>
      <c r="G11" s="2" t="s">
        <v>27</v>
      </c>
      <c r="H11" s="2">
        <v>9</v>
      </c>
    </row>
    <row r="12" spans="2:8" x14ac:dyDescent="0.3">
      <c r="B12" s="26">
        <v>44111</v>
      </c>
      <c r="C12" s="2" t="s">
        <v>78</v>
      </c>
      <c r="D12" s="41">
        <v>1</v>
      </c>
      <c r="E12" s="2" t="s">
        <v>79</v>
      </c>
      <c r="G12" s="11" t="s">
        <v>28</v>
      </c>
      <c r="H12" s="2">
        <v>21</v>
      </c>
    </row>
    <row r="13" spans="2:8" x14ac:dyDescent="0.3">
      <c r="B13" s="26">
        <v>44111</v>
      </c>
      <c r="C13" s="2" t="s">
        <v>65</v>
      </c>
      <c r="D13" s="41" t="s">
        <v>77</v>
      </c>
      <c r="E13" s="2" t="s">
        <v>60</v>
      </c>
      <c r="G13" s="2" t="s">
        <v>29</v>
      </c>
      <c r="H13" s="2">
        <v>19</v>
      </c>
    </row>
    <row r="14" spans="2:8" x14ac:dyDescent="0.3">
      <c r="B14" s="26">
        <v>44117</v>
      </c>
      <c r="C14" s="2" t="s">
        <v>65</v>
      </c>
      <c r="D14" s="41" t="s">
        <v>84</v>
      </c>
      <c r="E14" s="2" t="s">
        <v>85</v>
      </c>
      <c r="G14" s="11" t="s">
        <v>30</v>
      </c>
      <c r="H14" s="2">
        <v>19</v>
      </c>
    </row>
    <row r="15" spans="2:8" x14ac:dyDescent="0.3">
      <c r="B15" s="26">
        <v>44118</v>
      </c>
      <c r="C15" s="2" t="s">
        <v>67</v>
      </c>
      <c r="D15" s="41" t="s">
        <v>86</v>
      </c>
      <c r="E15" s="2" t="s">
        <v>59</v>
      </c>
      <c r="G15" s="2" t="s">
        <v>31</v>
      </c>
      <c r="H15" s="2">
        <v>17</v>
      </c>
    </row>
    <row r="16" spans="2:8" x14ac:dyDescent="0.3">
      <c r="B16" s="26">
        <v>44118</v>
      </c>
      <c r="C16" s="2" t="s">
        <v>65</v>
      </c>
      <c r="D16" s="32" t="s">
        <v>87</v>
      </c>
      <c r="E16" s="2" t="s">
        <v>60</v>
      </c>
      <c r="G16" s="11" t="s">
        <v>32</v>
      </c>
      <c r="H16" s="2">
        <v>21</v>
      </c>
    </row>
    <row r="17" spans="2:8" x14ac:dyDescent="0.3">
      <c r="B17" s="26">
        <v>44119</v>
      </c>
      <c r="C17" s="2" t="s">
        <v>65</v>
      </c>
      <c r="D17" s="32" t="s">
        <v>88</v>
      </c>
      <c r="E17" s="2" t="s">
        <v>85</v>
      </c>
      <c r="G17" s="2" t="s">
        <v>33</v>
      </c>
      <c r="H17" s="2">
        <v>18</v>
      </c>
    </row>
    <row r="18" spans="2:8" x14ac:dyDescent="0.3">
      <c r="B18" s="26">
        <v>44120</v>
      </c>
      <c r="C18" s="2" t="s">
        <v>61</v>
      </c>
      <c r="D18" s="32">
        <v>1</v>
      </c>
      <c r="E18" s="2" t="s">
        <v>89</v>
      </c>
      <c r="G18" s="11" t="s">
        <v>34</v>
      </c>
      <c r="H18" s="2">
        <f t="shared" ref="H17:H19" si="0">E38</f>
        <v>0</v>
      </c>
    </row>
    <row r="19" spans="2:8" x14ac:dyDescent="0.3">
      <c r="B19" s="26">
        <v>44123</v>
      </c>
      <c r="C19" s="2" t="s">
        <v>65</v>
      </c>
      <c r="D19" s="32" t="s">
        <v>77</v>
      </c>
      <c r="E19" s="2" t="s">
        <v>60</v>
      </c>
      <c r="G19" s="2" t="s">
        <v>35</v>
      </c>
      <c r="H19" s="2">
        <f t="shared" si="0"/>
        <v>0</v>
      </c>
    </row>
    <row r="20" spans="2:8" x14ac:dyDescent="0.3">
      <c r="B20" s="26">
        <v>44124</v>
      </c>
      <c r="C20" s="2" t="s">
        <v>61</v>
      </c>
      <c r="D20" s="32">
        <v>2</v>
      </c>
      <c r="E20" s="2" t="s">
        <v>89</v>
      </c>
      <c r="G20" s="6" t="s">
        <v>22</v>
      </c>
      <c r="H20" s="5">
        <f>+SUM(H8:H19)</f>
        <v>155</v>
      </c>
    </row>
    <row r="21" spans="2:8" x14ac:dyDescent="0.3">
      <c r="B21" s="26">
        <v>44125</v>
      </c>
      <c r="C21" s="2" t="s">
        <v>78</v>
      </c>
      <c r="D21" s="32">
        <v>1</v>
      </c>
      <c r="E21" s="2" t="s">
        <v>90</v>
      </c>
      <c r="G21" s="35"/>
      <c r="H21" s="36"/>
    </row>
    <row r="22" spans="2:8" x14ac:dyDescent="0.3">
      <c r="B22" s="26">
        <v>44127</v>
      </c>
      <c r="C22" s="2" t="s">
        <v>61</v>
      </c>
      <c r="D22" s="32">
        <v>4</v>
      </c>
      <c r="E22" s="2" t="s">
        <v>59</v>
      </c>
      <c r="G22" s="35"/>
      <c r="H22" s="36"/>
    </row>
    <row r="23" spans="2:8" x14ac:dyDescent="0.3">
      <c r="B23" s="26">
        <v>44127</v>
      </c>
      <c r="C23" s="2" t="s">
        <v>65</v>
      </c>
      <c r="D23" s="32" t="s">
        <v>71</v>
      </c>
      <c r="E23" s="2" t="s">
        <v>59</v>
      </c>
      <c r="G23" s="35"/>
      <c r="H23" s="36"/>
    </row>
    <row r="24" spans="2:8" x14ac:dyDescent="0.3">
      <c r="B24" s="26">
        <v>44131</v>
      </c>
      <c r="C24" s="2" t="s">
        <v>81</v>
      </c>
      <c r="D24" s="32" t="s">
        <v>91</v>
      </c>
      <c r="E24" s="2" t="s">
        <v>59</v>
      </c>
      <c r="G24" s="35"/>
      <c r="H24" s="36"/>
    </row>
    <row r="25" spans="2:8" x14ac:dyDescent="0.3">
      <c r="B25" s="26"/>
      <c r="C25" s="2"/>
      <c r="D25" s="32"/>
      <c r="E25" s="2"/>
      <c r="G25" s="35"/>
      <c r="H25" s="36"/>
    </row>
    <row r="26" spans="2:8" x14ac:dyDescent="0.3">
      <c r="B26" s="26"/>
      <c r="C26" s="2"/>
      <c r="D26" s="32"/>
      <c r="E26" s="2"/>
      <c r="G26" s="35"/>
      <c r="H26" s="36"/>
    </row>
    <row r="27" spans="2:8" x14ac:dyDescent="0.3">
      <c r="B27" s="26"/>
      <c r="C27" s="2"/>
      <c r="D27" s="32"/>
      <c r="E27" s="2"/>
    </row>
    <row r="28" spans="2:8" x14ac:dyDescent="0.3">
      <c r="D28" s="32" t="s">
        <v>22</v>
      </c>
      <c r="E28" s="2">
        <f>+COUNTA(E7:E27)</f>
        <v>18</v>
      </c>
    </row>
    <row r="30" spans="2:8" x14ac:dyDescent="0.3">
      <c r="B30" s="33"/>
      <c r="C30" s="33"/>
      <c r="D30" s="42"/>
    </row>
    <row r="31" spans="2:8" x14ac:dyDescent="0.3">
      <c r="B31" s="27"/>
      <c r="C31" s="27"/>
      <c r="D31" s="34"/>
      <c r="E31" s="27"/>
    </row>
    <row r="32" spans="2:8" x14ac:dyDescent="0.3">
      <c r="B32" s="29"/>
      <c r="C32" s="28"/>
      <c r="D32" s="43"/>
      <c r="E32" s="28"/>
    </row>
    <row r="33" spans="2:5" x14ac:dyDescent="0.3">
      <c r="B33" s="28"/>
      <c r="C33" s="28"/>
      <c r="D33" s="43"/>
      <c r="E33" s="28"/>
    </row>
    <row r="34" spans="2:5" x14ac:dyDescent="0.3">
      <c r="B34" s="28"/>
      <c r="C34" s="28"/>
      <c r="D34" s="43"/>
      <c r="E34" s="28"/>
    </row>
    <row r="35" spans="2:5" x14ac:dyDescent="0.3">
      <c r="B35" s="28"/>
      <c r="C35" s="28"/>
      <c r="D35" s="43"/>
      <c r="E35" s="28"/>
    </row>
    <row r="36" spans="2:5" x14ac:dyDescent="0.3">
      <c r="B36" s="28"/>
      <c r="C36" s="28"/>
      <c r="D36" s="43"/>
      <c r="E36" s="28"/>
    </row>
    <row r="37" spans="2:5" x14ac:dyDescent="0.3">
      <c r="B37" s="28"/>
      <c r="C37" s="28"/>
      <c r="D37" s="43"/>
      <c r="E37" s="28"/>
    </row>
    <row r="38" spans="2:5" x14ac:dyDescent="0.3">
      <c r="B38" s="28"/>
      <c r="C38" s="28"/>
      <c r="D38" s="43"/>
      <c r="E38" s="28"/>
    </row>
    <row r="39" spans="2:5" x14ac:dyDescent="0.3">
      <c r="B39" s="28"/>
      <c r="C39" s="28"/>
      <c r="D39" s="43"/>
      <c r="E39" s="28"/>
    </row>
    <row r="40" spans="2:5" x14ac:dyDescent="0.3">
      <c r="B40" s="28"/>
      <c r="C40" s="28"/>
      <c r="D40" s="43"/>
      <c r="E40" s="28"/>
    </row>
    <row r="41" spans="2:5" x14ac:dyDescent="0.3">
      <c r="B41" s="28"/>
      <c r="C41" s="28"/>
      <c r="D41" s="43"/>
      <c r="E41" s="28"/>
    </row>
    <row r="42" spans="2:5" x14ac:dyDescent="0.3">
      <c r="B42" s="28"/>
      <c r="C42" s="28"/>
      <c r="D42" s="43"/>
      <c r="E42" s="28"/>
    </row>
    <row r="43" spans="2:5" x14ac:dyDescent="0.3">
      <c r="B43" s="28"/>
      <c r="C43" s="28"/>
      <c r="D43" s="43"/>
      <c r="E43" s="28"/>
    </row>
    <row r="44" spans="2:5" x14ac:dyDescent="0.3">
      <c r="B44" s="28"/>
      <c r="C44" s="28"/>
      <c r="D44" s="43"/>
      <c r="E44" s="28"/>
    </row>
    <row r="45" spans="2:5" x14ac:dyDescent="0.3">
      <c r="B45" s="28"/>
      <c r="C45" s="28"/>
      <c r="D45" s="43"/>
      <c r="E45" s="28"/>
    </row>
    <row r="46" spans="2:5" x14ac:dyDescent="0.3">
      <c r="B46" s="28"/>
      <c r="C46" s="28"/>
      <c r="D46" s="43"/>
      <c r="E46" s="28"/>
    </row>
    <row r="47" spans="2:5" x14ac:dyDescent="0.3">
      <c r="B47" s="28"/>
      <c r="C47" s="28"/>
      <c r="D47" s="43"/>
      <c r="E47" s="28"/>
    </row>
    <row r="48" spans="2:5" x14ac:dyDescent="0.3">
      <c r="B48" s="28"/>
      <c r="C48" s="28"/>
      <c r="D48" s="43"/>
      <c r="E48" s="28"/>
    </row>
  </sheetData>
  <mergeCells count="5">
    <mergeCell ref="G6:G7"/>
    <mergeCell ref="H6:H7"/>
    <mergeCell ref="B3:H3"/>
    <mergeCell ref="B2:H2"/>
    <mergeCell ref="B4:H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3"/>
  <sheetViews>
    <sheetView topLeftCell="A3" workbookViewId="0">
      <selection activeCell="H18" sqref="H18"/>
    </sheetView>
  </sheetViews>
  <sheetFormatPr baseColWidth="10" defaultRowHeight="14.4" x14ac:dyDescent="0.3"/>
  <cols>
    <col min="3" max="3" width="13.21875" customWidth="1"/>
    <col min="5" max="5" width="16.21875" customWidth="1"/>
  </cols>
  <sheetData>
    <row r="2" spans="2:8" ht="18.75" x14ac:dyDescent="0.3">
      <c r="B2" s="56" t="s">
        <v>48</v>
      </c>
      <c r="C2" s="56"/>
      <c r="D2" s="56"/>
      <c r="E2" s="56"/>
      <c r="F2" s="56"/>
      <c r="G2" s="56"/>
      <c r="H2" s="56"/>
    </row>
    <row r="3" spans="2:8" ht="15" x14ac:dyDescent="0.25">
      <c r="B3" s="55" t="s">
        <v>49</v>
      </c>
      <c r="C3" s="55"/>
      <c r="D3" s="55"/>
      <c r="E3" s="55"/>
      <c r="F3" s="55"/>
      <c r="G3" s="55"/>
      <c r="H3" s="55"/>
    </row>
    <row r="4" spans="2:8" x14ac:dyDescent="0.3">
      <c r="B4" s="55" t="s">
        <v>54</v>
      </c>
      <c r="C4" s="55"/>
      <c r="D4" s="55"/>
      <c r="E4" s="55"/>
      <c r="F4" s="55"/>
      <c r="G4" s="55"/>
      <c r="H4" s="55"/>
    </row>
    <row r="6" spans="2:8" ht="15" customHeight="1" x14ac:dyDescent="0.3">
      <c r="B6" s="3" t="s">
        <v>20</v>
      </c>
      <c r="C6" s="3" t="s">
        <v>37</v>
      </c>
      <c r="D6" s="3" t="s">
        <v>46</v>
      </c>
      <c r="E6" s="3" t="s">
        <v>23</v>
      </c>
      <c r="G6" s="53" t="s">
        <v>36</v>
      </c>
      <c r="H6" s="54" t="s">
        <v>47</v>
      </c>
    </row>
    <row r="7" spans="2:8" x14ac:dyDescent="0.3">
      <c r="B7" s="26">
        <v>44111</v>
      </c>
      <c r="C7" s="2" t="s">
        <v>78</v>
      </c>
      <c r="D7" s="41">
        <v>1</v>
      </c>
      <c r="E7" s="2" t="s">
        <v>79</v>
      </c>
      <c r="G7" s="53"/>
      <c r="H7" s="54"/>
    </row>
    <row r="8" spans="2:8" x14ac:dyDescent="0.3">
      <c r="B8" s="26">
        <v>44111</v>
      </c>
      <c r="C8" s="2" t="s">
        <v>66</v>
      </c>
      <c r="D8" s="32" t="s">
        <v>80</v>
      </c>
      <c r="E8" s="2" t="s">
        <v>62</v>
      </c>
      <c r="G8" s="11" t="s">
        <v>24</v>
      </c>
      <c r="H8" s="2">
        <v>4</v>
      </c>
    </row>
    <row r="9" spans="2:8" x14ac:dyDescent="0.3">
      <c r="B9" s="26">
        <v>44111</v>
      </c>
      <c r="C9" s="2" t="s">
        <v>81</v>
      </c>
      <c r="D9" s="32" t="s">
        <v>82</v>
      </c>
      <c r="E9" s="2" t="s">
        <v>59</v>
      </c>
      <c r="G9" s="2" t="s">
        <v>25</v>
      </c>
      <c r="H9" s="2">
        <v>10</v>
      </c>
    </row>
    <row r="10" spans="2:8" x14ac:dyDescent="0.3">
      <c r="B10" s="26">
        <v>44112</v>
      </c>
      <c r="C10" s="2" t="s">
        <v>69</v>
      </c>
      <c r="D10" s="32">
        <v>1</v>
      </c>
      <c r="E10" s="2" t="s">
        <v>83</v>
      </c>
      <c r="G10" s="11" t="s">
        <v>26</v>
      </c>
      <c r="H10" s="2">
        <v>7</v>
      </c>
    </row>
    <row r="11" spans="2:8" x14ac:dyDescent="0.3">
      <c r="B11" s="26"/>
      <c r="C11" s="2"/>
      <c r="D11" s="32"/>
      <c r="E11" s="2"/>
      <c r="G11" s="2" t="s">
        <v>27</v>
      </c>
      <c r="H11" s="2">
        <v>7</v>
      </c>
    </row>
    <row r="12" spans="2:8" x14ac:dyDescent="0.3">
      <c r="B12" s="26"/>
      <c r="C12" s="2"/>
      <c r="D12" s="32"/>
      <c r="E12" s="2"/>
      <c r="G12" s="11" t="s">
        <v>28</v>
      </c>
      <c r="H12" s="2">
        <v>6</v>
      </c>
    </row>
    <row r="13" spans="2:8" x14ac:dyDescent="0.3">
      <c r="B13" s="26"/>
      <c r="C13" s="2"/>
      <c r="D13" s="32"/>
      <c r="E13" s="2"/>
      <c r="G13" s="2" t="s">
        <v>29</v>
      </c>
      <c r="H13" s="2">
        <v>8</v>
      </c>
    </row>
    <row r="14" spans="2:8" x14ac:dyDescent="0.3">
      <c r="B14" s="26"/>
      <c r="C14" s="2"/>
      <c r="D14" s="2"/>
      <c r="E14" s="2"/>
      <c r="G14" s="11" t="s">
        <v>30</v>
      </c>
      <c r="H14" s="2">
        <v>5</v>
      </c>
    </row>
    <row r="15" spans="2:8" x14ac:dyDescent="0.3">
      <c r="B15" s="2"/>
      <c r="C15" s="2"/>
      <c r="D15" s="2"/>
      <c r="E15" s="2"/>
      <c r="G15" s="2" t="s">
        <v>31</v>
      </c>
      <c r="H15" s="2">
        <v>8</v>
      </c>
    </row>
    <row r="16" spans="2:8" x14ac:dyDescent="0.3">
      <c r="B16" s="2"/>
      <c r="C16" s="2"/>
      <c r="D16" s="2"/>
      <c r="E16" s="2"/>
      <c r="G16" s="11" t="s">
        <v>32</v>
      </c>
      <c r="H16" s="2">
        <v>1</v>
      </c>
    </row>
    <row r="17" spans="2:8" x14ac:dyDescent="0.3">
      <c r="B17" s="2"/>
      <c r="C17" s="2"/>
      <c r="D17" s="2"/>
      <c r="E17" s="2"/>
      <c r="G17" s="2" t="s">
        <v>33</v>
      </c>
      <c r="H17" s="2">
        <v>4</v>
      </c>
    </row>
    <row r="18" spans="2:8" x14ac:dyDescent="0.3">
      <c r="B18" s="2"/>
      <c r="C18" s="2"/>
      <c r="D18" s="2"/>
      <c r="E18" s="2"/>
      <c r="G18" s="11" t="s">
        <v>34</v>
      </c>
      <c r="H18" s="2"/>
    </row>
    <row r="19" spans="2:8" x14ac:dyDescent="0.3">
      <c r="B19" s="2"/>
      <c r="C19" s="2"/>
      <c r="D19" s="2"/>
      <c r="E19" s="2"/>
      <c r="G19" s="2" t="s">
        <v>35</v>
      </c>
      <c r="H19" s="2"/>
    </row>
    <row r="20" spans="2:8" x14ac:dyDescent="0.3">
      <c r="B20" s="2"/>
      <c r="C20" s="2"/>
      <c r="D20" s="2"/>
      <c r="E20" s="2"/>
      <c r="G20" s="6" t="s">
        <v>22</v>
      </c>
      <c r="H20" s="5">
        <f>+SUM(H8:H19)</f>
        <v>60</v>
      </c>
    </row>
    <row r="21" spans="2:8" x14ac:dyDescent="0.3">
      <c r="B21" s="2"/>
      <c r="C21" s="2"/>
      <c r="D21" s="2"/>
      <c r="E21" s="2"/>
    </row>
    <row r="22" spans="2:8" x14ac:dyDescent="0.3">
      <c r="B22" s="2"/>
      <c r="C22" s="2"/>
      <c r="D22" s="2"/>
      <c r="E22" s="2"/>
    </row>
    <row r="23" spans="2:8" x14ac:dyDescent="0.3">
      <c r="D23" s="2" t="s">
        <v>57</v>
      </c>
      <c r="E23" s="2">
        <f>+COUNTA(E7:E22)</f>
        <v>4</v>
      </c>
    </row>
  </sheetData>
  <mergeCells count="5">
    <mergeCell ref="G6:G7"/>
    <mergeCell ref="H6:H7"/>
    <mergeCell ref="B2:H2"/>
    <mergeCell ref="B3:H3"/>
    <mergeCell ref="B4:H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6"/>
  <sheetViews>
    <sheetView topLeftCell="A4" workbookViewId="0">
      <selection activeCell="H18" sqref="H18"/>
    </sheetView>
  </sheetViews>
  <sheetFormatPr baseColWidth="10" defaultRowHeight="14.4" x14ac:dyDescent="0.3"/>
  <cols>
    <col min="3" max="3" width="17.109375" customWidth="1"/>
    <col min="5" max="5" width="17.33203125" customWidth="1"/>
  </cols>
  <sheetData>
    <row r="2" spans="2:8" ht="18" x14ac:dyDescent="0.35">
      <c r="B2" s="56" t="s">
        <v>48</v>
      </c>
      <c r="C2" s="56"/>
      <c r="D2" s="56"/>
      <c r="E2" s="56"/>
      <c r="F2" s="56"/>
      <c r="G2" s="56"/>
      <c r="H2" s="56"/>
    </row>
    <row r="3" spans="2:8" x14ac:dyDescent="0.3">
      <c r="B3" s="55" t="s">
        <v>49</v>
      </c>
      <c r="C3" s="55"/>
      <c r="D3" s="55"/>
      <c r="E3" s="55"/>
      <c r="F3" s="55"/>
      <c r="G3" s="55"/>
      <c r="H3" s="55"/>
    </row>
    <row r="4" spans="2:8" x14ac:dyDescent="0.3">
      <c r="B4" s="55" t="s">
        <v>54</v>
      </c>
      <c r="C4" s="55"/>
      <c r="D4" s="55"/>
      <c r="E4" s="55"/>
      <c r="F4" s="55"/>
      <c r="G4" s="55"/>
      <c r="H4" s="55"/>
    </row>
    <row r="6" spans="2:8" ht="15" customHeight="1" x14ac:dyDescent="0.3">
      <c r="B6" s="3" t="s">
        <v>20</v>
      </c>
      <c r="C6" s="3" t="s">
        <v>37</v>
      </c>
      <c r="D6" s="3" t="s">
        <v>46</v>
      </c>
      <c r="E6" s="3" t="s">
        <v>23</v>
      </c>
      <c r="G6" s="53" t="s">
        <v>36</v>
      </c>
      <c r="H6" s="54" t="s">
        <v>47</v>
      </c>
    </row>
    <row r="7" spans="2:8" x14ac:dyDescent="0.3">
      <c r="B7" s="37">
        <v>44106</v>
      </c>
      <c r="C7" s="2" t="s">
        <v>92</v>
      </c>
      <c r="D7" s="32">
        <v>1</v>
      </c>
      <c r="E7" s="2" t="s">
        <v>93</v>
      </c>
      <c r="G7" s="53"/>
      <c r="H7" s="54"/>
    </row>
    <row r="8" spans="2:8" x14ac:dyDescent="0.3">
      <c r="B8" s="26">
        <v>44106</v>
      </c>
      <c r="C8" s="2" t="s">
        <v>94</v>
      </c>
      <c r="D8" s="32" t="s">
        <v>95</v>
      </c>
      <c r="E8" s="2" t="s">
        <v>64</v>
      </c>
      <c r="G8" s="11" t="s">
        <v>24</v>
      </c>
      <c r="H8" s="2">
        <v>1</v>
      </c>
    </row>
    <row r="9" spans="2:8" x14ac:dyDescent="0.3">
      <c r="B9" s="26">
        <v>44105</v>
      </c>
      <c r="C9" s="2" t="s">
        <v>61</v>
      </c>
      <c r="D9" s="32">
        <v>1</v>
      </c>
      <c r="E9" s="2" t="s">
        <v>96</v>
      </c>
      <c r="G9" s="2" t="s">
        <v>25</v>
      </c>
      <c r="H9" s="2">
        <v>0</v>
      </c>
    </row>
    <row r="10" spans="2:8" x14ac:dyDescent="0.3">
      <c r="B10" s="26">
        <v>44109</v>
      </c>
      <c r="C10" s="2" t="s">
        <v>97</v>
      </c>
      <c r="D10" s="32" t="s">
        <v>71</v>
      </c>
      <c r="E10" s="2" t="s">
        <v>59</v>
      </c>
      <c r="G10" s="11" t="s">
        <v>26</v>
      </c>
      <c r="H10" s="2">
        <v>9</v>
      </c>
    </row>
    <row r="11" spans="2:8" x14ac:dyDescent="0.3">
      <c r="B11" s="26">
        <v>44109</v>
      </c>
      <c r="C11" s="2" t="s">
        <v>98</v>
      </c>
      <c r="D11" s="32" t="s">
        <v>99</v>
      </c>
      <c r="E11" s="2" t="s">
        <v>60</v>
      </c>
      <c r="G11" s="2" t="s">
        <v>27</v>
      </c>
      <c r="H11" s="2">
        <v>21</v>
      </c>
    </row>
    <row r="12" spans="2:8" x14ac:dyDescent="0.3">
      <c r="B12" s="26">
        <v>44111</v>
      </c>
      <c r="C12" s="2" t="s">
        <v>72</v>
      </c>
      <c r="D12" s="32">
        <v>1</v>
      </c>
      <c r="E12" s="2" t="s">
        <v>100</v>
      </c>
      <c r="G12" s="11" t="s">
        <v>28</v>
      </c>
      <c r="H12" s="2">
        <v>27</v>
      </c>
    </row>
    <row r="13" spans="2:8" x14ac:dyDescent="0.3">
      <c r="B13" s="26">
        <v>44112</v>
      </c>
      <c r="C13" s="2" t="s">
        <v>101</v>
      </c>
      <c r="D13" s="32" t="s">
        <v>102</v>
      </c>
      <c r="E13" s="2" t="s">
        <v>60</v>
      </c>
      <c r="G13" s="2" t="s">
        <v>29</v>
      </c>
      <c r="H13" s="2">
        <v>27</v>
      </c>
    </row>
    <row r="14" spans="2:8" x14ac:dyDescent="0.3">
      <c r="B14" s="26">
        <v>44113</v>
      </c>
      <c r="C14" s="2" t="s">
        <v>81</v>
      </c>
      <c r="D14" s="32">
        <v>4</v>
      </c>
      <c r="E14" s="2" t="s">
        <v>64</v>
      </c>
      <c r="G14" s="11" t="s">
        <v>30</v>
      </c>
      <c r="H14" s="2">
        <v>21</v>
      </c>
    </row>
    <row r="15" spans="2:8" x14ac:dyDescent="0.3">
      <c r="B15" s="26">
        <v>44117</v>
      </c>
      <c r="C15" s="2" t="s">
        <v>98</v>
      </c>
      <c r="D15" s="32" t="s">
        <v>99</v>
      </c>
      <c r="E15" s="2" t="s">
        <v>60</v>
      </c>
      <c r="G15" s="2" t="s">
        <v>31</v>
      </c>
      <c r="H15" s="2">
        <v>15</v>
      </c>
    </row>
    <row r="16" spans="2:8" x14ac:dyDescent="0.3">
      <c r="B16" s="26">
        <v>44119</v>
      </c>
      <c r="C16" s="2" t="s">
        <v>67</v>
      </c>
      <c r="D16" s="32" t="s">
        <v>103</v>
      </c>
      <c r="E16" s="2" t="s">
        <v>59</v>
      </c>
      <c r="G16" s="11" t="s">
        <v>32</v>
      </c>
      <c r="H16" s="2">
        <v>9</v>
      </c>
    </row>
    <row r="17" spans="2:8" x14ac:dyDescent="0.3">
      <c r="B17" s="26">
        <v>44120</v>
      </c>
      <c r="C17" s="2" t="s">
        <v>81</v>
      </c>
      <c r="D17" s="32">
        <v>1</v>
      </c>
      <c r="E17" s="2" t="s">
        <v>104</v>
      </c>
      <c r="G17" s="2" t="s">
        <v>33</v>
      </c>
      <c r="H17" s="2">
        <v>12</v>
      </c>
    </row>
    <row r="18" spans="2:8" x14ac:dyDescent="0.3">
      <c r="B18" s="26">
        <v>44125</v>
      </c>
      <c r="C18" s="2" t="s">
        <v>67</v>
      </c>
      <c r="D18" s="32" t="s">
        <v>68</v>
      </c>
      <c r="E18" s="2" t="s">
        <v>59</v>
      </c>
      <c r="G18" s="11" t="s">
        <v>34</v>
      </c>
      <c r="H18" s="2"/>
    </row>
    <row r="19" spans="2:8" x14ac:dyDescent="0.3">
      <c r="B19" s="26"/>
      <c r="C19" s="2"/>
      <c r="D19" s="32"/>
      <c r="E19" s="2"/>
      <c r="G19" s="2" t="s">
        <v>35</v>
      </c>
      <c r="H19" s="2"/>
    </row>
    <row r="20" spans="2:8" x14ac:dyDescent="0.3">
      <c r="B20" s="26"/>
      <c r="C20" s="2"/>
      <c r="D20" s="32"/>
      <c r="E20" s="2"/>
      <c r="G20" s="6" t="s">
        <v>22</v>
      </c>
      <c r="H20" s="5">
        <f>+SUM(H8:H19)</f>
        <v>142</v>
      </c>
    </row>
    <row r="21" spans="2:8" x14ac:dyDescent="0.3">
      <c r="B21" s="26"/>
      <c r="C21" s="2"/>
      <c r="D21" s="32"/>
      <c r="E21" s="2"/>
    </row>
    <row r="22" spans="2:8" x14ac:dyDescent="0.3">
      <c r="B22" s="26"/>
      <c r="C22" s="2"/>
      <c r="D22" s="32"/>
      <c r="E22" s="2"/>
    </row>
    <row r="23" spans="2:8" x14ac:dyDescent="0.3">
      <c r="B23" s="26"/>
      <c r="C23" s="2"/>
      <c r="D23" s="32"/>
      <c r="E23" s="2"/>
    </row>
    <row r="24" spans="2:8" x14ac:dyDescent="0.3">
      <c r="D24" s="2" t="s">
        <v>57</v>
      </c>
      <c r="E24" s="2">
        <f>+COUNTA(E7:E23)</f>
        <v>12</v>
      </c>
    </row>
    <row r="26" spans="2:8" x14ac:dyDescent="0.3">
      <c r="B26" s="33" t="s">
        <v>63</v>
      </c>
      <c r="C26" s="33"/>
      <c r="D26" s="33"/>
      <c r="E26" s="33"/>
    </row>
  </sheetData>
  <mergeCells count="5">
    <mergeCell ref="B2:H2"/>
    <mergeCell ref="B3:H3"/>
    <mergeCell ref="B4:H4"/>
    <mergeCell ref="G6:G7"/>
    <mergeCell ref="H6:H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3"/>
  <sheetViews>
    <sheetView topLeftCell="D4" workbookViewId="0">
      <selection activeCell="I18" sqref="I18"/>
    </sheetView>
  </sheetViews>
  <sheetFormatPr baseColWidth="10" defaultRowHeight="14.4" x14ac:dyDescent="0.3"/>
  <cols>
    <col min="2" max="2" width="10.5546875" customWidth="1"/>
    <col min="3" max="3" width="13.21875" customWidth="1"/>
    <col min="4" max="4" width="9.109375" customWidth="1"/>
    <col min="5" max="5" width="16.21875" customWidth="1"/>
    <col min="6" max="6" width="29.5546875" style="40" customWidth="1"/>
  </cols>
  <sheetData>
    <row r="2" spans="2:9" ht="18" x14ac:dyDescent="0.35">
      <c r="B2" s="56" t="s">
        <v>48</v>
      </c>
      <c r="C2" s="56"/>
      <c r="D2" s="56"/>
      <c r="E2" s="56"/>
      <c r="F2" s="56"/>
      <c r="G2" s="56"/>
      <c r="H2" s="56"/>
      <c r="I2" s="56"/>
    </row>
    <row r="3" spans="2:9" x14ac:dyDescent="0.3">
      <c r="B3" s="55" t="s">
        <v>49</v>
      </c>
      <c r="C3" s="55"/>
      <c r="D3" s="55"/>
      <c r="E3" s="55"/>
      <c r="F3" s="55"/>
      <c r="G3" s="55"/>
      <c r="H3" s="55"/>
      <c r="I3" s="55"/>
    </row>
    <row r="4" spans="2:9" x14ac:dyDescent="0.3">
      <c r="B4" s="55" t="s">
        <v>54</v>
      </c>
      <c r="C4" s="55"/>
      <c r="D4" s="55"/>
      <c r="E4" s="55"/>
      <c r="F4" s="55"/>
      <c r="G4" s="55"/>
      <c r="H4" s="55"/>
      <c r="I4" s="55"/>
    </row>
    <row r="6" spans="2:9" ht="15" customHeight="1" x14ac:dyDescent="0.3">
      <c r="B6" s="3" t="s">
        <v>20</v>
      </c>
      <c r="C6" s="3" t="s">
        <v>37</v>
      </c>
      <c r="D6" s="3" t="s">
        <v>46</v>
      </c>
      <c r="E6" s="3" t="s">
        <v>23</v>
      </c>
      <c r="F6" s="38" t="s">
        <v>58</v>
      </c>
      <c r="H6" s="53" t="s">
        <v>36</v>
      </c>
      <c r="I6" s="54" t="s">
        <v>47</v>
      </c>
    </row>
    <row r="7" spans="2:9" x14ac:dyDescent="0.3">
      <c r="B7" s="26">
        <v>44109</v>
      </c>
      <c r="C7" s="26" t="s">
        <v>65</v>
      </c>
      <c r="D7" s="2" t="s">
        <v>107</v>
      </c>
      <c r="E7" s="2" t="s">
        <v>60</v>
      </c>
      <c r="F7" s="30" t="s">
        <v>108</v>
      </c>
      <c r="H7" s="53"/>
      <c r="I7" s="54"/>
    </row>
    <row r="8" spans="2:9" x14ac:dyDescent="0.3">
      <c r="B8" s="26">
        <v>44109</v>
      </c>
      <c r="C8" s="26" t="s">
        <v>109</v>
      </c>
      <c r="D8" s="2" t="s">
        <v>110</v>
      </c>
      <c r="E8" s="2" t="s">
        <v>64</v>
      </c>
      <c r="F8" s="30" t="s">
        <v>111</v>
      </c>
      <c r="H8" s="11" t="s">
        <v>24</v>
      </c>
      <c r="I8" s="2">
        <v>1</v>
      </c>
    </row>
    <row r="9" spans="2:9" ht="28.8" x14ac:dyDescent="0.3">
      <c r="B9" s="26">
        <v>44113</v>
      </c>
      <c r="C9" s="26" t="s">
        <v>112</v>
      </c>
      <c r="D9" s="2">
        <v>12285</v>
      </c>
      <c r="E9" s="2" t="s">
        <v>64</v>
      </c>
      <c r="F9" s="30" t="s">
        <v>113</v>
      </c>
      <c r="H9" s="2" t="s">
        <v>25</v>
      </c>
      <c r="I9" s="2">
        <v>5</v>
      </c>
    </row>
    <row r="10" spans="2:9" x14ac:dyDescent="0.3">
      <c r="B10" s="26"/>
      <c r="C10" s="26"/>
      <c r="D10" s="2"/>
      <c r="E10" s="2"/>
      <c r="F10" s="30"/>
      <c r="H10" s="11" t="s">
        <v>26</v>
      </c>
      <c r="I10" s="2">
        <v>7</v>
      </c>
    </row>
    <row r="11" spans="2:9" x14ac:dyDescent="0.3">
      <c r="B11" s="26">
        <v>44125</v>
      </c>
      <c r="C11" s="26" t="s">
        <v>65</v>
      </c>
      <c r="D11" s="2" t="s">
        <v>105</v>
      </c>
      <c r="E11" s="2" t="s">
        <v>60</v>
      </c>
      <c r="F11" s="30" t="s">
        <v>106</v>
      </c>
      <c r="H11" s="2" t="s">
        <v>27</v>
      </c>
      <c r="I11" s="2">
        <v>12</v>
      </c>
    </row>
    <row r="12" spans="2:9" x14ac:dyDescent="0.3">
      <c r="B12" s="26">
        <v>44123</v>
      </c>
      <c r="C12" s="26" t="s">
        <v>81</v>
      </c>
      <c r="D12" s="2" t="s">
        <v>114</v>
      </c>
      <c r="E12" s="2" t="s">
        <v>59</v>
      </c>
      <c r="F12" s="30" t="s">
        <v>115</v>
      </c>
      <c r="H12" s="11" t="s">
        <v>28</v>
      </c>
      <c r="I12" s="2">
        <v>5</v>
      </c>
    </row>
    <row r="13" spans="2:9" x14ac:dyDescent="0.3">
      <c r="B13" s="26"/>
      <c r="C13" s="26"/>
      <c r="D13" s="2"/>
      <c r="E13" s="2"/>
      <c r="F13" s="30"/>
      <c r="H13" s="2" t="s">
        <v>29</v>
      </c>
      <c r="I13" s="2">
        <v>10</v>
      </c>
    </row>
    <row r="14" spans="2:9" x14ac:dyDescent="0.3">
      <c r="B14" s="26"/>
      <c r="C14" s="26"/>
      <c r="D14" s="2"/>
      <c r="E14" s="2"/>
      <c r="F14" s="30"/>
      <c r="H14" s="11" t="s">
        <v>30</v>
      </c>
      <c r="I14" s="2">
        <v>9</v>
      </c>
    </row>
    <row r="15" spans="2:9" x14ac:dyDescent="0.3">
      <c r="B15" s="26"/>
      <c r="C15" s="26"/>
      <c r="D15" s="2"/>
      <c r="E15" s="2"/>
      <c r="F15" s="30"/>
      <c r="H15" s="2" t="s">
        <v>31</v>
      </c>
      <c r="I15" s="2">
        <v>5</v>
      </c>
    </row>
    <row r="16" spans="2:9" x14ac:dyDescent="0.3">
      <c r="B16" s="26"/>
      <c r="C16" s="26"/>
      <c r="D16" s="2"/>
      <c r="E16" s="2"/>
      <c r="F16" s="30"/>
      <c r="H16" s="11" t="s">
        <v>32</v>
      </c>
      <c r="I16" s="2">
        <v>2</v>
      </c>
    </row>
    <row r="17" spans="2:9" x14ac:dyDescent="0.3">
      <c r="B17" s="2"/>
      <c r="C17" s="26"/>
      <c r="D17" s="2"/>
      <c r="E17" s="2"/>
      <c r="F17" s="30"/>
      <c r="H17" s="2" t="s">
        <v>33</v>
      </c>
      <c r="I17" s="2">
        <v>5</v>
      </c>
    </row>
    <row r="18" spans="2:9" x14ac:dyDescent="0.3">
      <c r="B18" s="2"/>
      <c r="C18" s="26"/>
      <c r="D18" s="2"/>
      <c r="E18" s="2"/>
      <c r="F18" s="30"/>
      <c r="H18" s="11" t="s">
        <v>34</v>
      </c>
      <c r="I18" s="2"/>
    </row>
    <row r="19" spans="2:9" x14ac:dyDescent="0.3">
      <c r="B19" s="2"/>
      <c r="C19" s="26"/>
      <c r="D19" s="2"/>
      <c r="E19" s="2"/>
      <c r="F19" s="30"/>
      <c r="H19" s="2" t="s">
        <v>35</v>
      </c>
      <c r="I19" s="2"/>
    </row>
    <row r="20" spans="2:9" x14ac:dyDescent="0.3">
      <c r="B20" s="2"/>
      <c r="C20" s="26"/>
      <c r="D20" s="2"/>
      <c r="E20" s="2"/>
      <c r="F20" s="30"/>
      <c r="H20" s="6" t="s">
        <v>22</v>
      </c>
      <c r="I20" s="5">
        <f>+SUM(I8:I19)</f>
        <v>61</v>
      </c>
    </row>
    <row r="21" spans="2:9" x14ac:dyDescent="0.3">
      <c r="B21" s="2"/>
      <c r="C21" s="2"/>
      <c r="D21" s="2"/>
      <c r="E21" s="2"/>
      <c r="F21" s="30"/>
    </row>
    <row r="22" spans="2:9" x14ac:dyDescent="0.3">
      <c r="B22" s="2"/>
      <c r="C22" s="2"/>
      <c r="D22" s="2"/>
      <c r="E22" s="2"/>
      <c r="F22" s="30"/>
    </row>
    <row r="23" spans="2:9" x14ac:dyDescent="0.3">
      <c r="D23" s="2" t="s">
        <v>57</v>
      </c>
      <c r="E23" s="2">
        <f>+COUNTA(E7:E22)</f>
        <v>5</v>
      </c>
      <c r="F23" s="39"/>
    </row>
  </sheetData>
  <mergeCells count="5">
    <mergeCell ref="B2:I2"/>
    <mergeCell ref="B3:I3"/>
    <mergeCell ref="B4:I4"/>
    <mergeCell ref="H6:H7"/>
    <mergeCell ref="I6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3"/>
  <sheetViews>
    <sheetView topLeftCell="C4" workbookViewId="0">
      <selection activeCell="C7" sqref="C7:F7"/>
    </sheetView>
  </sheetViews>
  <sheetFormatPr baseColWidth="10" defaultRowHeight="14.4" x14ac:dyDescent="0.3"/>
  <cols>
    <col min="2" max="3" width="13.21875" customWidth="1"/>
    <col min="4" max="4" width="9.109375" customWidth="1"/>
    <col min="5" max="5" width="16.21875" customWidth="1"/>
    <col min="6" max="6" width="23.88671875" customWidth="1"/>
  </cols>
  <sheetData>
    <row r="2" spans="2:9" ht="18" x14ac:dyDescent="0.35">
      <c r="B2" s="56" t="s">
        <v>48</v>
      </c>
      <c r="C2" s="56"/>
      <c r="D2" s="56"/>
      <c r="E2" s="56"/>
      <c r="F2" s="56"/>
      <c r="G2" s="56"/>
      <c r="H2" s="56"/>
      <c r="I2" s="56"/>
    </row>
    <row r="3" spans="2:9" x14ac:dyDescent="0.3">
      <c r="B3" s="55" t="s">
        <v>49</v>
      </c>
      <c r="C3" s="55"/>
      <c r="D3" s="55"/>
      <c r="E3" s="55"/>
      <c r="F3" s="55"/>
      <c r="G3" s="55"/>
      <c r="H3" s="55"/>
      <c r="I3" s="55"/>
    </row>
    <row r="4" spans="2:9" x14ac:dyDescent="0.3">
      <c r="B4" s="55" t="s">
        <v>54</v>
      </c>
      <c r="C4" s="55"/>
      <c r="D4" s="55"/>
      <c r="E4" s="55"/>
      <c r="F4" s="55"/>
      <c r="G4" s="55"/>
      <c r="H4" s="55"/>
      <c r="I4" s="55"/>
    </row>
    <row r="6" spans="2:9" ht="15" customHeight="1" x14ac:dyDescent="0.3">
      <c r="B6" s="3" t="s">
        <v>20</v>
      </c>
      <c r="C6" s="3" t="s">
        <v>37</v>
      </c>
      <c r="D6" s="3" t="s">
        <v>46</v>
      </c>
      <c r="E6" s="3" t="s">
        <v>23</v>
      </c>
      <c r="F6" s="3" t="s">
        <v>58</v>
      </c>
      <c r="H6" s="53" t="s">
        <v>36</v>
      </c>
      <c r="I6" s="54" t="s">
        <v>47</v>
      </c>
    </row>
    <row r="7" spans="2:9" x14ac:dyDescent="0.3">
      <c r="B7" s="26"/>
      <c r="C7" s="2"/>
      <c r="D7" s="2"/>
      <c r="E7" s="2"/>
      <c r="F7" s="2"/>
      <c r="H7" s="53"/>
      <c r="I7" s="54"/>
    </row>
    <row r="8" spans="2:9" x14ac:dyDescent="0.3">
      <c r="B8" s="26"/>
      <c r="C8" s="2"/>
      <c r="D8" s="2"/>
      <c r="E8" s="2"/>
      <c r="F8" s="2"/>
      <c r="H8" s="11" t="s">
        <v>24</v>
      </c>
      <c r="I8" s="2">
        <f>+E23</f>
        <v>0</v>
      </c>
    </row>
    <row r="9" spans="2:9" x14ac:dyDescent="0.3">
      <c r="B9" s="26"/>
      <c r="C9" s="2"/>
      <c r="D9" s="2"/>
      <c r="E9" s="2"/>
      <c r="F9" s="2"/>
      <c r="H9" s="2" t="s">
        <v>25</v>
      </c>
      <c r="I9" s="2">
        <v>0</v>
      </c>
    </row>
    <row r="10" spans="2:9" x14ac:dyDescent="0.3">
      <c r="B10" s="26"/>
      <c r="C10" s="2"/>
      <c r="D10" s="2"/>
      <c r="E10" s="2"/>
      <c r="F10" s="2"/>
      <c r="H10" s="11" t="s">
        <v>26</v>
      </c>
      <c r="I10" s="2">
        <v>1</v>
      </c>
    </row>
    <row r="11" spans="2:9" x14ac:dyDescent="0.3">
      <c r="B11" s="2"/>
      <c r="C11" s="2"/>
      <c r="D11" s="2"/>
      <c r="E11" s="2"/>
      <c r="F11" s="2"/>
      <c r="H11" s="2" t="s">
        <v>27</v>
      </c>
      <c r="I11" s="2"/>
    </row>
    <row r="12" spans="2:9" x14ac:dyDescent="0.3">
      <c r="B12" s="2"/>
      <c r="C12" s="2"/>
      <c r="D12" s="2"/>
      <c r="E12" s="2"/>
      <c r="F12" s="2"/>
      <c r="H12" s="11" t="s">
        <v>28</v>
      </c>
      <c r="I12" s="2"/>
    </row>
    <row r="13" spans="2:9" x14ac:dyDescent="0.3">
      <c r="B13" s="2"/>
      <c r="C13" s="2"/>
      <c r="D13" s="2"/>
      <c r="E13" s="2"/>
      <c r="F13" s="2"/>
      <c r="H13" s="2" t="s">
        <v>29</v>
      </c>
      <c r="I13" s="2"/>
    </row>
    <row r="14" spans="2:9" x14ac:dyDescent="0.3">
      <c r="B14" s="2"/>
      <c r="C14" s="2"/>
      <c r="D14" s="2"/>
      <c r="E14" s="2"/>
      <c r="F14" s="2"/>
      <c r="H14" s="11" t="s">
        <v>30</v>
      </c>
      <c r="I14" s="2"/>
    </row>
    <row r="15" spans="2:9" x14ac:dyDescent="0.3">
      <c r="B15" s="2"/>
      <c r="C15" s="2"/>
      <c r="D15" s="2"/>
      <c r="E15" s="2"/>
      <c r="F15" s="2"/>
      <c r="H15" s="2" t="s">
        <v>31</v>
      </c>
      <c r="I15" s="2"/>
    </row>
    <row r="16" spans="2:9" x14ac:dyDescent="0.3">
      <c r="B16" s="2"/>
      <c r="C16" s="2"/>
      <c r="D16" s="2"/>
      <c r="E16" s="2"/>
      <c r="F16" s="2"/>
      <c r="H16" s="11" t="s">
        <v>32</v>
      </c>
      <c r="I16" s="2"/>
    </row>
    <row r="17" spans="2:9" x14ac:dyDescent="0.3">
      <c r="B17" s="2"/>
      <c r="C17" s="2"/>
      <c r="D17" s="2"/>
      <c r="E17" s="2"/>
      <c r="F17" s="2"/>
      <c r="H17" s="2" t="s">
        <v>33</v>
      </c>
      <c r="I17" s="2"/>
    </row>
    <row r="18" spans="2:9" x14ac:dyDescent="0.3">
      <c r="B18" s="2"/>
      <c r="C18" s="2"/>
      <c r="D18" s="2"/>
      <c r="E18" s="2"/>
      <c r="F18" s="2"/>
      <c r="H18" s="11" t="s">
        <v>34</v>
      </c>
      <c r="I18" s="2"/>
    </row>
    <row r="19" spans="2:9" x14ac:dyDescent="0.3">
      <c r="B19" s="2"/>
      <c r="C19" s="2"/>
      <c r="D19" s="2"/>
      <c r="E19" s="2"/>
      <c r="F19" s="2"/>
      <c r="H19" s="2" t="s">
        <v>35</v>
      </c>
      <c r="I19" s="2"/>
    </row>
    <row r="20" spans="2:9" x14ac:dyDescent="0.3">
      <c r="B20" s="2"/>
      <c r="C20" s="2"/>
      <c r="D20" s="2"/>
      <c r="E20" s="2"/>
      <c r="F20" s="2"/>
      <c r="H20" s="6" t="s">
        <v>22</v>
      </c>
      <c r="I20" s="5">
        <f>+SUM(I8:I19)</f>
        <v>1</v>
      </c>
    </row>
    <row r="21" spans="2:9" x14ac:dyDescent="0.3">
      <c r="B21" s="2"/>
      <c r="C21" s="2"/>
      <c r="D21" s="2"/>
      <c r="E21" s="2"/>
      <c r="F21" s="2"/>
    </row>
    <row r="22" spans="2:9" x14ac:dyDescent="0.3">
      <c r="B22" s="2"/>
      <c r="C22" s="2"/>
      <c r="D22" s="2"/>
      <c r="E22" s="2"/>
      <c r="F22" s="2"/>
    </row>
    <row r="23" spans="2:9" x14ac:dyDescent="0.3">
      <c r="D23" s="2" t="s">
        <v>57</v>
      </c>
      <c r="E23" s="2">
        <f>+COUNTA(E7:E22)</f>
        <v>0</v>
      </c>
      <c r="F23" s="28"/>
    </row>
  </sheetData>
  <mergeCells count="5">
    <mergeCell ref="B2:I2"/>
    <mergeCell ref="B3:I3"/>
    <mergeCell ref="B4:I4"/>
    <mergeCell ref="H6:H7"/>
    <mergeCell ref="I6:I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>
      <selection activeCell="D4" sqref="D4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Mantto Vehícular</vt:lpstr>
      <vt:lpstr>Inspecciones</vt:lpstr>
      <vt:lpstr>Servicios preventivos</vt:lpstr>
      <vt:lpstr>Ordenes de trabajo cumplidas</vt:lpstr>
      <vt:lpstr>Rep. taller externo</vt:lpstr>
      <vt:lpstr>Bajas</vt:lpstr>
      <vt:lpstr>Capacitaciones</vt:lpstr>
      <vt:lpstr>'Mantto Vehícular'!Área_de_impresión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Mate Vehicular</cp:lastModifiedBy>
  <cp:lastPrinted>2020-05-08T20:35:54Z</cp:lastPrinted>
  <dcterms:created xsi:type="dcterms:W3CDTF">2019-02-14T23:54:09Z</dcterms:created>
  <dcterms:modified xsi:type="dcterms:W3CDTF">2020-11-10T19:53:33Z</dcterms:modified>
</cp:coreProperties>
</file>